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firstSheet="16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 YILI" sheetId="6" r:id="rId6"/>
    <sheet name="2011 YILI" sheetId="7" r:id="rId7"/>
    <sheet name="2012 YILI" sheetId="8" r:id="rId8"/>
    <sheet name="2013 YILI" sheetId="9" r:id="rId9"/>
    <sheet name="2014 YILI" sheetId="10" r:id="rId10"/>
    <sheet name="2015 YILI" sheetId="11" r:id="rId11"/>
    <sheet name="2016 YILI" sheetId="12" r:id="rId12"/>
    <sheet name="2017 YILI" sheetId="13" r:id="rId13"/>
    <sheet name="2018 YILI" sheetId="14" r:id="rId14"/>
    <sheet name="2019 YILI" sheetId="15" r:id="rId15"/>
    <sheet name="2020 YILI" sheetId="16" r:id="rId16"/>
    <sheet name="2021 YILI" sheetId="17" r:id="rId17"/>
    <sheet name="2022 YILI" sheetId="18" r:id="rId18"/>
    <sheet name="TOPLAM" sheetId="19" r:id="rId19"/>
    <sheet name="GELEN ÖDENEKLER" sheetId="20" r:id="rId20"/>
  </sheets>
  <definedNames>
    <definedName name="_xlnm.Print_Area" localSheetId="1">'2006'!$A$1:$G$21</definedName>
    <definedName name="_xlnm.Print_Area" localSheetId="2">'2007'!$A$1:$G$21</definedName>
    <definedName name="_xlnm.Print_Area" localSheetId="19">'GELEN ÖDENEKLER'!$A$1:$I$22</definedName>
  </definedNames>
  <calcPr fullCalcOnLoad="1"/>
</workbook>
</file>

<file path=xl/sharedStrings.xml><?xml version="1.0" encoding="utf-8"?>
<sst xmlns="http://schemas.openxmlformats.org/spreadsheetml/2006/main" count="626" uniqueCount="63">
  <si>
    <t>KÖY YOLLARI</t>
  </si>
  <si>
    <t>İÇME SULARI</t>
  </si>
  <si>
    <t>TOPLAM</t>
  </si>
  <si>
    <t>PROJE SAYISI</t>
  </si>
  <si>
    <t>ÖDENEK MİKTARI</t>
  </si>
  <si>
    <t>MERKEZ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</si>
  <si>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</si>
  <si>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</si>
  <si>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</si>
  <si>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</si>
  <si>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</si>
  <si>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</si>
  <si>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</si>
  <si>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</si>
  <si>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</si>
  <si>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</si>
  <si>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</si>
  <si>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</si>
  <si>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Ş. K.HİSAR</t>
  </si>
  <si>
    <t>TİREBOLU</t>
  </si>
  <si>
    <t>YAĞLIDERE</t>
  </si>
  <si>
    <t>İLÇE</t>
  </si>
  <si>
    <t>Özel İdare (Ortak alım)</t>
  </si>
  <si>
    <t>Mrk. KHGB. (Ortak alım)</t>
  </si>
  <si>
    <t>2010 YILI ÖDENEĞİ</t>
  </si>
  <si>
    <t>2010 YILI EK ÖDENEĞİ</t>
  </si>
  <si>
    <t>2010 TOPLAM ÖDENEK</t>
  </si>
  <si>
    <t>2010-40 SAYILI YPK. KARARI İLE GÖNDERİLEN ÖDENEK</t>
  </si>
  <si>
    <t xml:space="preserve">2011-2 SAYILI YPK. KARARI İLE GÖNDERİLEN </t>
  </si>
  <si>
    <t>TOPLAM ÖDENEK</t>
  </si>
  <si>
    <t>YÖNETİM GİDERİ</t>
  </si>
  <si>
    <t>GİRESUN İLİ 2005 YILI KÖYDES PROJESİ ÖDENEK DAĞILIM CETVELİ</t>
  </si>
  <si>
    <t>YERLEŞİM YERİ</t>
  </si>
  <si>
    <t>Ş. KARAHİSAR</t>
  </si>
  <si>
    <t>GİRESUN İLİ 2006 YILI KÖYDES PROJESİ ÖDENEK DAĞILIM CETVELİ</t>
  </si>
  <si>
    <t>Özel İdare (Devam Eden İşler)</t>
  </si>
  <si>
    <t>GİRESUN İLİ 2007 YILI KÖYDES PROJESİ ÖDENEK DAĞILIM CETVELİ</t>
  </si>
  <si>
    <t>GİRESUN İLİ 2008 YILI KÖYDES PROJESİ ÖDENEK DAĞILIM CETVELİ</t>
  </si>
  <si>
    <t>GİRESUN İLİ 2009 YILI KÖYDES PROJESİ ÖDENEK DAĞILIM CETVELİ</t>
  </si>
  <si>
    <t>YILLAR</t>
  </si>
  <si>
    <t>GİRESUN İLİ 2010 YILI KÖYDES PROJESİ ÖDENEK DAĞILIM CETVELİ</t>
  </si>
  <si>
    <t>GİRESUN İLİ 2011 YILI KÖYDES PROJESİ ÖDENEK DAĞILIM CETVELİ</t>
  </si>
  <si>
    <t>GİRESUN İLİ 2012 YILI KÖYDES PROJESİ ÖDENEK DAĞILIM CETVELİ</t>
  </si>
  <si>
    <t>GİRESUN İLİ 2013 YILI KÖYDES PROJESİ ÖDENEK DAĞILIM CETVELİ</t>
  </si>
  <si>
    <t>GİRESUN İLİ KÖYDES PROJESİ ÖDENEK DAĞILIM CETVELİ</t>
  </si>
  <si>
    <t>GELEN ÖDENEK MİKTARI</t>
  </si>
  <si>
    <t xml:space="preserve">GİRESUN İLİNE YILLAR İTİBARİYLE KÖYDES PROJESİYLE AKTARILAN ÖDENEK MİKTARLARI </t>
  </si>
  <si>
    <t>ORTAK ALIM ÖDENEĞİ</t>
  </si>
  <si>
    <t>YÖNETİM GİDERİ ÖDENEĞİ</t>
  </si>
  <si>
    <t xml:space="preserve">İÇME SUYU </t>
  </si>
  <si>
    <t>ÖDENEĞİ</t>
  </si>
  <si>
    <t>YOL</t>
  </si>
  <si>
    <t>TOPLAM PROJE SAYISI</t>
  </si>
  <si>
    <t>GİRESUN İLİ 2014 YILI KÖYDES PROJESİ ÖDENEK DAĞILIM CETVELİ</t>
  </si>
  <si>
    <t>GİRESUN İLİ 2015 YILI KÖYDES PROJESİ ÖDENEK DAĞILIM CETVELİ</t>
  </si>
  <si>
    <t>GİRESUN İLİ 2016 YILI KÖYDES PROJESİ ÖDENEK DAĞILIM CETVELİ</t>
  </si>
  <si>
    <t>GİRESUN İLİ 2017 YILI KÖYDES PROJESİ ÖDENEK DAĞILIM CETVELİ</t>
  </si>
  <si>
    <t xml:space="preserve"> </t>
  </si>
  <si>
    <t>GİRESUN İLİ 2019 YILI KÖYDES PROJESİ ÖDENEK DAĞILIM CETVELİ</t>
  </si>
  <si>
    <t>GİRESUN İLİ 2018 YILI KÖYDES PROJESİ ÖDENEK DAĞILIM CETVELİ</t>
  </si>
  <si>
    <t>GİRESUN İLİ 2020 YILI KÖYDES PROJESİ ÖDENEK DAĞILIM CETVELİ</t>
  </si>
  <si>
    <t>GİRESUN İLİ 2022 YILI KÖYDES PROJESİ ÖDENEK DAĞILIM CETVELİ</t>
  </si>
  <si>
    <t>GİRESUN İLİ 2021 YILI KÖYDES PROJESİ ÖDENEK DAĞILIM CETVELİ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</si>
</sst>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"/>
    <numFmt numFmtId="184" formatCode="0.0"/>
    <numFmt numFmtId="185" formatCode="#,##0.000"/>
    <numFmt numFmtId="186" formatCode="#,##0.0000"/>
    <numFmt numFmtId="187" formatCode="#,##0.00000"/>
    <numFmt numFmtId="188" formatCode="[$¥€-2]\ #,##0.00_);[Red]\([$€-2]\ #,##0.00\)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sz val="10"/>
      <name val="Arial"/>
      <family val="2"/>
    </font>
    <font>
      <sz val="11"/>
      <name val="Arial Tur"/>
      <family val="0"/>
    </font>
    <font>
      <b/>
      <sz val="11"/>
      <color indexed="17"/>
      <name val="Arial Tur"/>
      <family val="0"/>
    </font>
    <font>
      <b/>
      <sz val="11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>
      <alignment/>
      <protection/>
    </xf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ont="1" applyBorder="1" applyAlignment="1">
      <alignment horizontal="center" textRotation="90" wrapText="1"/>
    </xf>
    <xf numFmtId="4" fontId="0" fillId="0" borderId="11" xfId="0" applyNumberFormat="1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0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textRotation="90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0" fontId="20" fillId="0" borderId="16" xfId="0" applyFont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0" fillId="0" borderId="17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Border="1" applyAlignment="1">
      <alignment wrapText="1"/>
    </xf>
    <xf numFmtId="3" fontId="20" fillId="0" borderId="2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4" fontId="22" fillId="0" borderId="28" xfId="0" applyNumberFormat="1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4" fontId="22" fillId="0" borderId="30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 vertical="center" wrapText="1"/>
    </xf>
    <xf numFmtId="4" fontId="22" fillId="0" borderId="32" xfId="0" applyNumberFormat="1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4" fontId="22" fillId="0" borderId="34" xfId="0" applyNumberFormat="1" applyFont="1" applyBorder="1" applyAlignment="1">
      <alignment vertical="center" wrapText="1"/>
    </xf>
    <xf numFmtId="3" fontId="22" fillId="0" borderId="31" xfId="0" applyNumberFormat="1" applyFont="1" applyBorder="1" applyAlignment="1">
      <alignment vertical="center" wrapText="1"/>
    </xf>
    <xf numFmtId="4" fontId="22" fillId="0" borderId="34" xfId="0" applyNumberFormat="1" applyFont="1" applyFill="1" applyBorder="1" applyAlignment="1">
      <alignment vertical="center"/>
    </xf>
    <xf numFmtId="0" fontId="22" fillId="0" borderId="35" xfId="0" applyFont="1" applyBorder="1" applyAlignment="1">
      <alignment/>
    </xf>
    <xf numFmtId="0" fontId="22" fillId="0" borderId="31" xfId="0" applyFont="1" applyBorder="1" applyAlignment="1">
      <alignment/>
    </xf>
    <xf numFmtId="4" fontId="22" fillId="0" borderId="32" xfId="0" applyNumberFormat="1" applyFont="1" applyBorder="1" applyAlignment="1">
      <alignment/>
    </xf>
    <xf numFmtId="0" fontId="22" fillId="0" borderId="33" xfId="0" applyFont="1" applyBorder="1" applyAlignment="1">
      <alignment/>
    </xf>
    <xf numFmtId="4" fontId="22" fillId="0" borderId="34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36" xfId="0" applyNumberFormat="1" applyFont="1" applyBorder="1" applyAlignment="1">
      <alignment/>
    </xf>
    <xf numFmtId="0" fontId="22" fillId="0" borderId="37" xfId="0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0" borderId="38" xfId="0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4" fontId="22" fillId="0" borderId="40" xfId="0" applyNumberFormat="1" applyFont="1" applyBorder="1" applyAlignment="1">
      <alignment/>
    </xf>
    <xf numFmtId="0" fontId="22" fillId="0" borderId="41" xfId="0" applyFont="1" applyBorder="1" applyAlignment="1">
      <alignment/>
    </xf>
    <xf numFmtId="4" fontId="22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42" xfId="0" applyFont="1" applyBorder="1" applyAlignment="1">
      <alignment/>
    </xf>
    <xf numFmtId="4" fontId="22" fillId="0" borderId="43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47" xfId="0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48" xfId="0" applyNumberFormat="1" applyFont="1" applyBorder="1" applyAlignment="1">
      <alignment/>
    </xf>
    <xf numFmtId="0" fontId="22" fillId="0" borderId="49" xfId="0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51" xfId="0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3" fontId="22" fillId="0" borderId="55" xfId="0" applyNumberFormat="1" applyFont="1" applyBorder="1" applyAlignment="1">
      <alignment/>
    </xf>
    <xf numFmtId="0" fontId="22" fillId="0" borderId="56" xfId="0" applyFont="1" applyBorder="1" applyAlignment="1">
      <alignment/>
    </xf>
    <xf numFmtId="3" fontId="22" fillId="0" borderId="57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2" fillId="0" borderId="58" xfId="0" applyNumberFormat="1" applyFont="1" applyBorder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3" fontId="22" fillId="0" borderId="30" xfId="0" applyNumberFormat="1" applyFont="1" applyBorder="1" applyAlignment="1">
      <alignment vertical="center" wrapText="1"/>
    </xf>
    <xf numFmtId="3" fontId="22" fillId="0" borderId="61" xfId="0" applyNumberFormat="1" applyFont="1" applyBorder="1" applyAlignment="1">
      <alignment vertical="center" wrapText="1"/>
    </xf>
    <xf numFmtId="0" fontId="22" fillId="0" borderId="62" xfId="0" applyFont="1" applyBorder="1" applyAlignment="1">
      <alignment/>
    </xf>
    <xf numFmtId="3" fontId="22" fillId="0" borderId="56" xfId="0" applyNumberFormat="1" applyFont="1" applyBorder="1" applyAlignment="1">
      <alignment/>
    </xf>
    <xf numFmtId="3" fontId="23" fillId="0" borderId="63" xfId="49" applyNumberFormat="1" applyFont="1" applyBorder="1" applyAlignment="1">
      <alignment vertical="center"/>
      <protection/>
    </xf>
    <xf numFmtId="0" fontId="22" fillId="0" borderId="57" xfId="0" applyFont="1" applyBorder="1" applyAlignment="1">
      <alignment/>
    </xf>
    <xf numFmtId="4" fontId="22" fillId="0" borderId="25" xfId="0" applyNumberFormat="1" applyFont="1" applyBorder="1" applyAlignment="1">
      <alignment vertical="center" wrapText="1"/>
    </xf>
    <xf numFmtId="4" fontId="22" fillId="0" borderId="26" xfId="0" applyNumberFormat="1" applyFont="1" applyBorder="1" applyAlignment="1">
      <alignment vertical="center" wrapText="1"/>
    </xf>
    <xf numFmtId="4" fontId="22" fillId="0" borderId="46" xfId="0" applyNumberFormat="1" applyFont="1" applyBorder="1" applyAlignment="1">
      <alignment vertical="center" wrapText="1"/>
    </xf>
    <xf numFmtId="4" fontId="22" fillId="0" borderId="48" xfId="0" applyNumberFormat="1" applyFont="1" applyBorder="1" applyAlignment="1">
      <alignment/>
    </xf>
    <xf numFmtId="4" fontId="22" fillId="0" borderId="52" xfId="0" applyNumberFormat="1" applyFont="1" applyBorder="1" applyAlignment="1">
      <alignment/>
    </xf>
    <xf numFmtId="4" fontId="22" fillId="0" borderId="57" xfId="0" applyNumberFormat="1" applyFont="1" applyBorder="1" applyAlignment="1">
      <alignment/>
    </xf>
    <xf numFmtId="4" fontId="22" fillId="0" borderId="58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37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center" textRotation="90" wrapText="1"/>
    </xf>
    <xf numFmtId="4" fontId="22" fillId="0" borderId="11" xfId="0" applyNumberFormat="1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4" fontId="22" fillId="0" borderId="12" xfId="0" applyNumberFormat="1" applyFont="1" applyBorder="1" applyAlignment="1">
      <alignment horizontal="center" textRotation="90" wrapText="1"/>
    </xf>
    <xf numFmtId="0" fontId="22" fillId="0" borderId="37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wrapText="1"/>
    </xf>
    <xf numFmtId="3" fontId="22" fillId="0" borderId="37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 wrapText="1"/>
    </xf>
    <xf numFmtId="3" fontId="24" fillId="0" borderId="19" xfId="0" applyNumberFormat="1" applyFont="1" applyBorder="1" applyAlignment="1">
      <alignment wrapText="1"/>
    </xf>
    <xf numFmtId="0" fontId="22" fillId="0" borderId="37" xfId="0" applyFont="1" applyBorder="1" applyAlignment="1">
      <alignment horizontal="center" textRotation="90" wrapText="1"/>
    </xf>
    <xf numFmtId="4" fontId="22" fillId="0" borderId="37" xfId="0" applyNumberFormat="1" applyFont="1" applyBorder="1" applyAlignment="1">
      <alignment vertical="center" wrapText="1"/>
    </xf>
    <xf numFmtId="3" fontId="22" fillId="0" borderId="6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65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30" xfId="0" applyFont="1" applyBorder="1" applyAlignment="1">
      <alignment/>
    </xf>
    <xf numFmtId="4" fontId="24" fillId="0" borderId="19" xfId="0" applyNumberFormat="1" applyFont="1" applyBorder="1" applyAlignment="1">
      <alignment wrapText="1"/>
    </xf>
    <xf numFmtId="4" fontId="22" fillId="0" borderId="12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 vertical="center" wrapText="1"/>
    </xf>
    <xf numFmtId="183" fontId="22" fillId="0" borderId="11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4" fontId="22" fillId="0" borderId="10" xfId="0" applyNumberFormat="1" applyFont="1" applyBorder="1" applyAlignment="1">
      <alignment vertical="center" wrapText="1"/>
    </xf>
    <xf numFmtId="0" fontId="22" fillId="0" borderId="66" xfId="0" applyFont="1" applyBorder="1" applyAlignment="1">
      <alignment/>
    </xf>
    <xf numFmtId="3" fontId="22" fillId="0" borderId="67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183" fontId="22" fillId="0" borderId="0" xfId="0" applyNumberFormat="1" applyFont="1" applyAlignment="1">
      <alignment/>
    </xf>
    <xf numFmtId="183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83" fontId="22" fillId="0" borderId="67" xfId="0" applyNumberFormat="1" applyFont="1" applyBorder="1" applyAlignment="1">
      <alignment/>
    </xf>
    <xf numFmtId="4" fontId="22" fillId="0" borderId="12" xfId="0" applyNumberFormat="1" applyFont="1" applyBorder="1" applyAlignment="1">
      <alignment horizontal="right" wrapText="1"/>
    </xf>
    <xf numFmtId="4" fontId="22" fillId="0" borderId="12" xfId="0" applyNumberFormat="1" applyFont="1" applyFill="1" applyBorder="1" applyAlignment="1">
      <alignment horizontal="right" vertical="center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3" fontId="24" fillId="0" borderId="70" xfId="0" applyNumberFormat="1" applyFont="1" applyFill="1" applyBorder="1" applyAlignment="1">
      <alignment/>
    </xf>
    <xf numFmtId="3" fontId="24" fillId="0" borderId="40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0" fontId="22" fillId="0" borderId="5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 wrapText="1"/>
    </xf>
    <xf numFmtId="0" fontId="24" fillId="0" borderId="84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2" fillId="0" borderId="85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GRAFİKLER 1-200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160" zoomScaleSheetLayoutView="160" workbookViewId="0" topLeftCell="A1">
      <selection activeCell="J11" sqref="J11"/>
    </sheetView>
  </sheetViews>
  <sheetFormatPr defaultColWidth="8.875" defaultRowHeight="12.75"/>
  <cols>
    <col min="1" max="1" width="15.75390625" style="34" customWidth="1"/>
    <col min="2" max="2" width="8.875" style="34" customWidth="1"/>
    <col min="3" max="3" width="11.125" style="34" customWidth="1"/>
    <col min="4" max="4" width="7.875" style="34" customWidth="1"/>
    <col min="5" max="5" width="10.75390625" style="34" customWidth="1"/>
    <col min="6" max="6" width="7.625" style="34" customWidth="1"/>
    <col min="7" max="7" width="10.75390625" style="34" customWidth="1"/>
    <col min="8" max="16384" width="8.875" style="34" customWidth="1"/>
  </cols>
  <sheetData>
    <row r="1" spans="1:8" ht="18" customHeight="1" thickBot="1">
      <c r="A1" s="187" t="s">
        <v>31</v>
      </c>
      <c r="B1" s="188"/>
      <c r="C1" s="188"/>
      <c r="D1" s="188"/>
      <c r="E1" s="188"/>
      <c r="F1" s="188"/>
      <c r="G1" s="189"/>
      <c r="H1" s="48"/>
    </row>
    <row r="2" spans="1:7" ht="30" customHeight="1" thickBot="1" thickTop="1">
      <c r="A2" s="81" t="s">
        <v>32</v>
      </c>
      <c r="B2" s="190" t="s">
        <v>0</v>
      </c>
      <c r="C2" s="191"/>
      <c r="D2" s="192" t="s">
        <v>1</v>
      </c>
      <c r="E2" s="193"/>
      <c r="F2" s="190" t="s">
        <v>2</v>
      </c>
      <c r="G2" s="194"/>
    </row>
    <row r="3" spans="1:7" ht="43.5" thickBot="1">
      <c r="A3" s="82" t="s">
        <v>21</v>
      </c>
      <c r="B3" s="83" t="s">
        <v>3</v>
      </c>
      <c r="C3" s="84" t="s">
        <v>4</v>
      </c>
      <c r="D3" s="85" t="s">
        <v>3</v>
      </c>
      <c r="E3" s="86" t="s">
        <v>4</v>
      </c>
      <c r="F3" s="83" t="s">
        <v>3</v>
      </c>
      <c r="G3" s="87" t="s">
        <v>4</v>
      </c>
    </row>
    <row r="4" spans="1:7" ht="15" customHeight="1">
      <c r="A4" s="88" t="s">
        <v>5</v>
      </c>
      <c r="B4" s="56">
        <v>39</v>
      </c>
      <c r="C4" s="89">
        <v>235425</v>
      </c>
      <c r="D4" s="58">
        <v>1</v>
      </c>
      <c r="E4" s="90">
        <v>6000</v>
      </c>
      <c r="F4" s="60">
        <f>B4+D4</f>
        <v>40</v>
      </c>
      <c r="G4" s="91">
        <f>C4+E4</f>
        <v>241425</v>
      </c>
    </row>
    <row r="5" spans="1:7" ht="15" customHeight="1">
      <c r="A5" s="92" t="s">
        <v>6</v>
      </c>
      <c r="B5" s="62">
        <v>7</v>
      </c>
      <c r="C5" s="93">
        <v>251000</v>
      </c>
      <c r="D5" s="64"/>
      <c r="E5" s="94"/>
      <c r="F5" s="95">
        <f aca="true" t="shared" si="0" ref="F5:G20">B5+D5</f>
        <v>7</v>
      </c>
      <c r="G5" s="96">
        <f t="shared" si="0"/>
        <v>251000</v>
      </c>
    </row>
    <row r="6" spans="1:7" ht="15" customHeight="1">
      <c r="A6" s="92" t="s">
        <v>7</v>
      </c>
      <c r="B6" s="62">
        <v>8</v>
      </c>
      <c r="C6" s="93">
        <v>122679</v>
      </c>
      <c r="D6" s="64">
        <v>1</v>
      </c>
      <c r="E6" s="94">
        <v>630000</v>
      </c>
      <c r="F6" s="95">
        <f t="shared" si="0"/>
        <v>9</v>
      </c>
      <c r="G6" s="96">
        <f t="shared" si="0"/>
        <v>752679</v>
      </c>
    </row>
    <row r="7" spans="1:7" ht="15" customHeight="1">
      <c r="A7" s="92" t="s">
        <v>8</v>
      </c>
      <c r="B7" s="62">
        <v>5</v>
      </c>
      <c r="C7" s="93">
        <v>93452</v>
      </c>
      <c r="D7" s="64"/>
      <c r="E7" s="94"/>
      <c r="F7" s="95">
        <f t="shared" si="0"/>
        <v>5</v>
      </c>
      <c r="G7" s="96">
        <f t="shared" si="0"/>
        <v>93452</v>
      </c>
    </row>
    <row r="8" spans="1:7" ht="15" customHeight="1">
      <c r="A8" s="92" t="s">
        <v>9</v>
      </c>
      <c r="B8" s="62">
        <v>5</v>
      </c>
      <c r="C8" s="93">
        <v>127270</v>
      </c>
      <c r="D8" s="64"/>
      <c r="E8" s="94"/>
      <c r="F8" s="95">
        <f t="shared" si="0"/>
        <v>5</v>
      </c>
      <c r="G8" s="96">
        <f t="shared" si="0"/>
        <v>127270</v>
      </c>
    </row>
    <row r="9" spans="1:7" ht="15" customHeight="1">
      <c r="A9" s="92" t="s">
        <v>10</v>
      </c>
      <c r="B9" s="62">
        <v>5</v>
      </c>
      <c r="C9" s="93">
        <v>97165</v>
      </c>
      <c r="D9" s="64"/>
      <c r="E9" s="94"/>
      <c r="F9" s="95">
        <f t="shared" si="0"/>
        <v>5</v>
      </c>
      <c r="G9" s="96">
        <f t="shared" si="0"/>
        <v>97165</v>
      </c>
    </row>
    <row r="10" spans="1:7" ht="15" customHeight="1">
      <c r="A10" s="92" t="s">
        <v>11</v>
      </c>
      <c r="B10" s="62">
        <v>3</v>
      </c>
      <c r="C10" s="93">
        <v>234500</v>
      </c>
      <c r="D10" s="64"/>
      <c r="E10" s="94"/>
      <c r="F10" s="95">
        <f t="shared" si="0"/>
        <v>3</v>
      </c>
      <c r="G10" s="96">
        <f t="shared" si="0"/>
        <v>234500</v>
      </c>
    </row>
    <row r="11" spans="1:7" ht="15" customHeight="1">
      <c r="A11" s="92" t="s">
        <v>12</v>
      </c>
      <c r="B11" s="62">
        <v>4</v>
      </c>
      <c r="C11" s="93">
        <v>92706</v>
      </c>
      <c r="D11" s="64"/>
      <c r="E11" s="94"/>
      <c r="F11" s="95">
        <f t="shared" si="0"/>
        <v>4</v>
      </c>
      <c r="G11" s="96">
        <f t="shared" si="0"/>
        <v>92706</v>
      </c>
    </row>
    <row r="12" spans="1:12" ht="15" customHeight="1">
      <c r="A12" s="92" t="s">
        <v>13</v>
      </c>
      <c r="B12" s="62">
        <v>4</v>
      </c>
      <c r="C12" s="93">
        <v>61340</v>
      </c>
      <c r="D12" s="64"/>
      <c r="E12" s="94"/>
      <c r="F12" s="95">
        <f t="shared" si="0"/>
        <v>4</v>
      </c>
      <c r="G12" s="96">
        <f t="shared" si="0"/>
        <v>61340</v>
      </c>
      <c r="L12" s="48"/>
    </row>
    <row r="13" spans="1:12" ht="15" customHeight="1">
      <c r="A13" s="92" t="s">
        <v>14</v>
      </c>
      <c r="B13" s="62">
        <v>6</v>
      </c>
      <c r="C13" s="93">
        <v>91250</v>
      </c>
      <c r="D13" s="64">
        <v>2</v>
      </c>
      <c r="E13" s="94">
        <v>30000</v>
      </c>
      <c r="F13" s="95">
        <f t="shared" si="0"/>
        <v>8</v>
      </c>
      <c r="G13" s="96">
        <f t="shared" si="0"/>
        <v>121250</v>
      </c>
      <c r="L13" s="48"/>
    </row>
    <row r="14" spans="1:7" ht="15" customHeight="1">
      <c r="A14" s="92" t="s">
        <v>15</v>
      </c>
      <c r="B14" s="62">
        <v>4</v>
      </c>
      <c r="C14" s="93">
        <v>230000</v>
      </c>
      <c r="D14" s="64">
        <v>1</v>
      </c>
      <c r="E14" s="94">
        <v>5000</v>
      </c>
      <c r="F14" s="95">
        <f t="shared" si="0"/>
        <v>5</v>
      </c>
      <c r="G14" s="96">
        <f t="shared" si="0"/>
        <v>235000</v>
      </c>
    </row>
    <row r="15" spans="1:7" ht="15" customHeight="1">
      <c r="A15" s="92" t="s">
        <v>16</v>
      </c>
      <c r="B15" s="62">
        <v>5</v>
      </c>
      <c r="C15" s="93">
        <v>69904</v>
      </c>
      <c r="D15" s="64">
        <v>1</v>
      </c>
      <c r="E15" s="94">
        <v>240000</v>
      </c>
      <c r="F15" s="95">
        <f t="shared" si="0"/>
        <v>6</v>
      </c>
      <c r="G15" s="96">
        <f t="shared" si="0"/>
        <v>309904</v>
      </c>
    </row>
    <row r="16" spans="1:7" ht="15" customHeight="1">
      <c r="A16" s="92" t="s">
        <v>17</v>
      </c>
      <c r="B16" s="62">
        <v>4</v>
      </c>
      <c r="C16" s="93">
        <v>197206</v>
      </c>
      <c r="D16" s="64">
        <v>3</v>
      </c>
      <c r="E16" s="94">
        <v>331500</v>
      </c>
      <c r="F16" s="95">
        <f t="shared" si="0"/>
        <v>7</v>
      </c>
      <c r="G16" s="96">
        <f t="shared" si="0"/>
        <v>528706</v>
      </c>
    </row>
    <row r="17" spans="1:7" ht="15" customHeight="1">
      <c r="A17" s="92" t="s">
        <v>33</v>
      </c>
      <c r="B17" s="62">
        <v>4</v>
      </c>
      <c r="C17" s="93">
        <v>92447</v>
      </c>
      <c r="D17" s="64">
        <v>2</v>
      </c>
      <c r="E17" s="94">
        <v>40000</v>
      </c>
      <c r="F17" s="95">
        <f t="shared" si="0"/>
        <v>6</v>
      </c>
      <c r="G17" s="96">
        <f t="shared" si="0"/>
        <v>132447</v>
      </c>
    </row>
    <row r="18" spans="1:9" ht="15" customHeight="1">
      <c r="A18" s="92" t="s">
        <v>19</v>
      </c>
      <c r="B18" s="62">
        <v>5</v>
      </c>
      <c r="C18" s="93">
        <v>97106</v>
      </c>
      <c r="D18" s="64">
        <v>3</v>
      </c>
      <c r="E18" s="94">
        <v>270000</v>
      </c>
      <c r="F18" s="95">
        <f t="shared" si="0"/>
        <v>8</v>
      </c>
      <c r="G18" s="96">
        <f t="shared" si="0"/>
        <v>367106</v>
      </c>
      <c r="H18" s="97"/>
      <c r="I18" s="79"/>
    </row>
    <row r="19" spans="1:7" ht="15" customHeight="1" thickBot="1">
      <c r="A19" s="98" t="s">
        <v>20</v>
      </c>
      <c r="B19" s="69">
        <v>5</v>
      </c>
      <c r="C19" s="99">
        <v>80750</v>
      </c>
      <c r="D19" s="71"/>
      <c r="E19" s="100"/>
      <c r="F19" s="73">
        <f t="shared" si="0"/>
        <v>5</v>
      </c>
      <c r="G19" s="101">
        <f t="shared" si="0"/>
        <v>80750</v>
      </c>
    </row>
    <row r="20" spans="1:7" ht="15" customHeight="1" thickBot="1">
      <c r="A20" s="102" t="s">
        <v>2</v>
      </c>
      <c r="B20" s="103">
        <f>SUM(B4:B19)</f>
        <v>113</v>
      </c>
      <c r="C20" s="104">
        <f>SUM(C4:C19)</f>
        <v>2174200</v>
      </c>
      <c r="D20" s="105">
        <f>SUM(D4:D19)</f>
        <v>14</v>
      </c>
      <c r="E20" s="106">
        <f>SUM(E4:E19)</f>
        <v>1552500</v>
      </c>
      <c r="F20" s="107">
        <f t="shared" si="0"/>
        <v>127</v>
      </c>
      <c r="G20" s="108">
        <f t="shared" si="0"/>
        <v>3726700</v>
      </c>
    </row>
    <row r="21" ht="15" thickTop="1">
      <c r="F21" s="79"/>
    </row>
    <row r="22" ht="14.25">
      <c r="G22" s="79"/>
    </row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130" zoomScaleSheetLayoutView="130" zoomScalePageLayoutView="0" workbookViewId="0" topLeftCell="A4">
      <selection activeCell="L16" sqref="L16"/>
    </sheetView>
  </sheetViews>
  <sheetFormatPr defaultColWidth="8.875" defaultRowHeight="12.75"/>
  <cols>
    <col min="1" max="1" width="14.25390625" style="34" customWidth="1"/>
    <col min="2" max="2" width="7.625" style="34" customWidth="1"/>
    <col min="3" max="3" width="6.00390625" style="34" customWidth="1"/>
    <col min="4" max="4" width="12.625" style="34" customWidth="1"/>
    <col min="5" max="5" width="6.00390625" style="34" customWidth="1"/>
    <col min="6" max="6" width="10.75390625" style="34" customWidth="1"/>
    <col min="7" max="7" width="5.25390625" style="34" customWidth="1"/>
    <col min="8" max="8" width="14.75390625" style="34" customWidth="1"/>
    <col min="9" max="9" width="8.875" style="34" customWidth="1"/>
    <col min="10" max="10" width="11.625" style="34" bestFit="1" customWidth="1"/>
    <col min="11" max="16384" width="8.875" style="34" customWidth="1"/>
  </cols>
  <sheetData>
    <row r="1" spans="1:8" ht="19.5" customHeight="1" thickBot="1">
      <c r="A1" s="216" t="s">
        <v>53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8">
        <v>294293.15</v>
      </c>
      <c r="E4" s="138"/>
      <c r="F4" s="138">
        <v>360613.85</v>
      </c>
      <c r="G4" s="138"/>
      <c r="H4" s="139">
        <f>D4+F4</f>
        <v>654907</v>
      </c>
    </row>
    <row r="5" spans="1:10" ht="19.5" customHeight="1">
      <c r="A5" s="140" t="s">
        <v>5</v>
      </c>
      <c r="B5" s="141"/>
      <c r="C5" s="142">
        <v>27</v>
      </c>
      <c r="D5" s="167">
        <v>740000</v>
      </c>
      <c r="E5" s="143">
        <v>5</v>
      </c>
      <c r="F5" s="167">
        <v>591764.15</v>
      </c>
      <c r="G5" s="143">
        <f>C5+E5</f>
        <v>32</v>
      </c>
      <c r="H5" s="165">
        <f aca="true" t="shared" si="0" ref="H5:H19">D5+F5</f>
        <v>1331764.15</v>
      </c>
      <c r="J5" s="168"/>
    </row>
    <row r="6" spans="1:10" ht="19.5" customHeight="1">
      <c r="A6" s="140" t="s">
        <v>6</v>
      </c>
      <c r="B6" s="141"/>
      <c r="C6" s="142">
        <v>24</v>
      </c>
      <c r="D6" s="167">
        <v>560000</v>
      </c>
      <c r="E6" s="143">
        <v>5</v>
      </c>
      <c r="F6" s="167">
        <v>119985.3</v>
      </c>
      <c r="G6" s="143">
        <f aca="true" t="shared" si="1" ref="G6:G20">C6+E6</f>
        <v>29</v>
      </c>
      <c r="H6" s="165">
        <f t="shared" si="0"/>
        <v>679985.3</v>
      </c>
      <c r="J6" s="168"/>
    </row>
    <row r="7" spans="1:10" ht="19.5" customHeight="1">
      <c r="A7" s="140" t="s">
        <v>7</v>
      </c>
      <c r="B7" s="141"/>
      <c r="C7" s="142">
        <v>26</v>
      </c>
      <c r="D7" s="167">
        <v>1167097.2</v>
      </c>
      <c r="E7" s="143">
        <v>2</v>
      </c>
      <c r="F7" s="143">
        <v>210000</v>
      </c>
      <c r="G7" s="143">
        <f t="shared" si="1"/>
        <v>28</v>
      </c>
      <c r="H7" s="165">
        <f t="shared" si="0"/>
        <v>1377097.2</v>
      </c>
      <c r="J7" s="168"/>
    </row>
    <row r="8" spans="1:10" ht="19.5" customHeight="1">
      <c r="A8" s="140" t="s">
        <v>8</v>
      </c>
      <c r="B8" s="141"/>
      <c r="C8" s="142">
        <v>5</v>
      </c>
      <c r="D8" s="143">
        <v>265000</v>
      </c>
      <c r="E8" s="143">
        <v>3</v>
      </c>
      <c r="F8" s="143">
        <v>122843.2</v>
      </c>
      <c r="G8" s="143">
        <f t="shared" si="1"/>
        <v>8</v>
      </c>
      <c r="H8" s="165">
        <f t="shared" si="0"/>
        <v>387843.2</v>
      </c>
      <c r="J8" s="168"/>
    </row>
    <row r="9" spans="1:10" ht="19.5" customHeight="1">
      <c r="A9" s="140" t="s">
        <v>9</v>
      </c>
      <c r="B9" s="141"/>
      <c r="C9" s="142">
        <v>13</v>
      </c>
      <c r="D9" s="143">
        <v>285000</v>
      </c>
      <c r="E9" s="143">
        <v>2</v>
      </c>
      <c r="F9" s="143">
        <v>57511.1</v>
      </c>
      <c r="G9" s="143">
        <f t="shared" si="1"/>
        <v>15</v>
      </c>
      <c r="H9" s="165">
        <f t="shared" si="0"/>
        <v>342511.1</v>
      </c>
      <c r="J9" s="168"/>
    </row>
    <row r="10" spans="1:10" ht="19.5" customHeight="1">
      <c r="A10" s="140" t="s">
        <v>10</v>
      </c>
      <c r="B10" s="141"/>
      <c r="C10" s="145">
        <v>51</v>
      </c>
      <c r="D10" s="145">
        <v>1230930.4</v>
      </c>
      <c r="E10" s="145">
        <v>5</v>
      </c>
      <c r="F10" s="145">
        <v>164299.45</v>
      </c>
      <c r="G10" s="145">
        <f t="shared" si="1"/>
        <v>56</v>
      </c>
      <c r="H10" s="166">
        <f t="shared" si="0"/>
        <v>1395229.8499999999</v>
      </c>
      <c r="J10" s="168"/>
    </row>
    <row r="11" spans="1:10" ht="19.5" customHeight="1">
      <c r="A11" s="140" t="s">
        <v>11</v>
      </c>
      <c r="B11" s="141"/>
      <c r="C11" s="145">
        <v>5</v>
      </c>
      <c r="D11" s="145">
        <v>121736.2</v>
      </c>
      <c r="E11" s="145">
        <v>2</v>
      </c>
      <c r="F11" s="145">
        <v>115000</v>
      </c>
      <c r="G11" s="145">
        <f t="shared" si="1"/>
        <v>7</v>
      </c>
      <c r="H11" s="166">
        <f t="shared" si="0"/>
        <v>236736.2</v>
      </c>
      <c r="J11" s="168"/>
    </row>
    <row r="12" spans="1:10" ht="19.5" customHeight="1">
      <c r="A12" s="140" t="s">
        <v>12</v>
      </c>
      <c r="B12" s="141"/>
      <c r="C12" s="145">
        <v>29</v>
      </c>
      <c r="D12" s="145">
        <v>772127.4</v>
      </c>
      <c r="E12" s="145">
        <v>3</v>
      </c>
      <c r="F12" s="145">
        <v>200000</v>
      </c>
      <c r="G12" s="145">
        <f t="shared" si="1"/>
        <v>32</v>
      </c>
      <c r="H12" s="166">
        <f t="shared" si="0"/>
        <v>972127.4</v>
      </c>
      <c r="J12" s="168"/>
    </row>
    <row r="13" spans="1:10" ht="19.5" customHeight="1">
      <c r="A13" s="140" t="s">
        <v>13</v>
      </c>
      <c r="B13" s="141"/>
      <c r="C13" s="145">
        <v>10</v>
      </c>
      <c r="D13" s="145">
        <v>250000</v>
      </c>
      <c r="E13" s="145">
        <v>2</v>
      </c>
      <c r="F13" s="145">
        <v>50201.9</v>
      </c>
      <c r="G13" s="145">
        <f t="shared" si="1"/>
        <v>12</v>
      </c>
      <c r="H13" s="166">
        <f t="shared" si="0"/>
        <v>300201.9</v>
      </c>
      <c r="J13" s="168"/>
    </row>
    <row r="14" spans="1:10" ht="19.5" customHeight="1">
      <c r="A14" s="140" t="s">
        <v>14</v>
      </c>
      <c r="B14" s="141"/>
      <c r="C14" s="145">
        <v>17</v>
      </c>
      <c r="D14" s="145">
        <v>578195.45</v>
      </c>
      <c r="E14" s="145">
        <v>5</v>
      </c>
      <c r="F14" s="145">
        <v>337518.1</v>
      </c>
      <c r="G14" s="145">
        <f t="shared" si="1"/>
        <v>22</v>
      </c>
      <c r="H14" s="166">
        <f t="shared" si="0"/>
        <v>915713.5499999999</v>
      </c>
      <c r="J14" s="168"/>
    </row>
    <row r="15" spans="1:10" ht="19.5" customHeight="1">
      <c r="A15" s="140" t="s">
        <v>15</v>
      </c>
      <c r="B15" s="141"/>
      <c r="C15" s="145">
        <v>8</v>
      </c>
      <c r="D15" s="145">
        <v>383176.25</v>
      </c>
      <c r="E15" s="145">
        <v>1</v>
      </c>
      <c r="F15" s="145">
        <v>50000</v>
      </c>
      <c r="G15" s="145">
        <f t="shared" si="1"/>
        <v>9</v>
      </c>
      <c r="H15" s="166">
        <f t="shared" si="0"/>
        <v>433176.25</v>
      </c>
      <c r="J15" s="168"/>
    </row>
    <row r="16" spans="1:10" ht="19.5" customHeight="1">
      <c r="A16" s="140" t="s">
        <v>16</v>
      </c>
      <c r="B16" s="147">
        <v>16712</v>
      </c>
      <c r="C16" s="145">
        <v>51</v>
      </c>
      <c r="D16" s="145">
        <v>632108</v>
      </c>
      <c r="E16" s="145">
        <v>3</v>
      </c>
      <c r="F16" s="145">
        <v>145000</v>
      </c>
      <c r="G16" s="145">
        <f t="shared" si="1"/>
        <v>54</v>
      </c>
      <c r="H16" s="166">
        <f>B16+D16+F16</f>
        <v>793820</v>
      </c>
      <c r="J16" s="168"/>
    </row>
    <row r="17" spans="1:10" ht="19.5" customHeight="1">
      <c r="A17" s="140" t="s">
        <v>17</v>
      </c>
      <c r="B17" s="147"/>
      <c r="C17" s="145">
        <v>3</v>
      </c>
      <c r="D17" s="145">
        <v>246763.35</v>
      </c>
      <c r="E17" s="145">
        <v>1</v>
      </c>
      <c r="F17" s="145">
        <v>130000</v>
      </c>
      <c r="G17" s="145">
        <f t="shared" si="1"/>
        <v>4</v>
      </c>
      <c r="H17" s="166">
        <f t="shared" si="0"/>
        <v>376763.35</v>
      </c>
      <c r="J17" s="168"/>
    </row>
    <row r="18" spans="1:10" ht="19.5" customHeight="1">
      <c r="A18" s="140" t="s">
        <v>18</v>
      </c>
      <c r="B18" s="147"/>
      <c r="C18" s="145">
        <v>22</v>
      </c>
      <c r="D18" s="169">
        <v>925000</v>
      </c>
      <c r="E18" s="145">
        <v>14</v>
      </c>
      <c r="F18" s="169">
        <v>45112.45</v>
      </c>
      <c r="G18" s="145">
        <f t="shared" si="1"/>
        <v>36</v>
      </c>
      <c r="H18" s="166">
        <f t="shared" si="0"/>
        <v>970112.45</v>
      </c>
      <c r="J18" s="168"/>
    </row>
    <row r="19" spans="1:10" ht="19.5" customHeight="1">
      <c r="A19" s="140" t="s">
        <v>19</v>
      </c>
      <c r="B19" s="147"/>
      <c r="C19" s="145">
        <v>6</v>
      </c>
      <c r="D19" s="145">
        <v>800656.2</v>
      </c>
      <c r="E19" s="145">
        <v>4</v>
      </c>
      <c r="F19" s="145">
        <v>380000</v>
      </c>
      <c r="G19" s="145">
        <f t="shared" si="1"/>
        <v>10</v>
      </c>
      <c r="H19" s="166">
        <f t="shared" si="0"/>
        <v>1180656.2</v>
      </c>
      <c r="J19" s="168"/>
    </row>
    <row r="20" spans="1:10" ht="19.5" customHeight="1">
      <c r="A20" s="140" t="s">
        <v>20</v>
      </c>
      <c r="B20" s="147">
        <v>15778.84</v>
      </c>
      <c r="C20" s="145">
        <v>23</v>
      </c>
      <c r="D20" s="145">
        <v>518716.06</v>
      </c>
      <c r="E20" s="145">
        <v>6</v>
      </c>
      <c r="F20" s="145">
        <v>215000</v>
      </c>
      <c r="G20" s="145">
        <f t="shared" si="1"/>
        <v>29</v>
      </c>
      <c r="H20" s="166">
        <f>D20+F20+B20</f>
        <v>749494.9</v>
      </c>
      <c r="J20" s="168"/>
    </row>
    <row r="21" spans="1:8" ht="19.5" customHeight="1" thickBot="1">
      <c r="A21" s="148" t="s">
        <v>2</v>
      </c>
      <c r="B21" s="149">
        <f>SUM(B4:B20)</f>
        <v>32490.84</v>
      </c>
      <c r="C21" s="150">
        <f aca="true" t="shared" si="2" ref="C21:H21">SUM(C4:C20)</f>
        <v>320</v>
      </c>
      <c r="D21" s="150">
        <f t="shared" si="2"/>
        <v>9770799.66</v>
      </c>
      <c r="E21" s="150">
        <f t="shared" si="2"/>
        <v>63</v>
      </c>
      <c r="F21" s="150">
        <f t="shared" si="2"/>
        <v>3294849.5</v>
      </c>
      <c r="G21" s="150">
        <f t="shared" si="2"/>
        <v>383</v>
      </c>
      <c r="H21" s="164">
        <f t="shared" si="2"/>
        <v>13098140</v>
      </c>
    </row>
    <row r="23" spans="4:8" ht="14.25">
      <c r="D23" s="176"/>
      <c r="E23" s="176"/>
      <c r="F23" s="176"/>
      <c r="G23" s="176"/>
      <c r="H23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30" zoomScaleSheetLayoutView="130" zoomScalePageLayoutView="0" workbookViewId="0" topLeftCell="A4">
      <selection activeCell="J10" sqref="J10"/>
    </sheetView>
  </sheetViews>
  <sheetFormatPr defaultColWidth="8.875" defaultRowHeight="12.75"/>
  <cols>
    <col min="1" max="1" width="14.25390625" style="34" customWidth="1"/>
    <col min="2" max="2" width="7.37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1.75390625" style="34" customWidth="1"/>
    <col min="7" max="7" width="5.25390625" style="34" customWidth="1"/>
    <col min="8" max="8" width="14.75390625" style="34" customWidth="1"/>
    <col min="9" max="9" width="8.875" style="34" customWidth="1"/>
    <col min="10" max="10" width="15.125" style="34" customWidth="1"/>
    <col min="11" max="15" width="8.875" style="34" customWidth="1"/>
    <col min="16" max="16384" width="8.875" style="34" customWidth="1"/>
  </cols>
  <sheetData>
    <row r="1" spans="1:8" ht="19.5" customHeight="1" thickBot="1">
      <c r="A1" s="216" t="s">
        <v>54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10" ht="28.5">
      <c r="A4" s="128" t="s">
        <v>22</v>
      </c>
      <c r="B4" s="134"/>
      <c r="C4" s="135"/>
      <c r="D4" s="136">
        <v>1775667.8499999999</v>
      </c>
      <c r="E4" s="136"/>
      <c r="F4" s="136">
        <v>307474.55</v>
      </c>
      <c r="G4" s="138"/>
      <c r="H4" s="47">
        <f>B4+D4+F4</f>
        <v>2083142.4</v>
      </c>
      <c r="J4" s="78"/>
    </row>
    <row r="5" spans="1:10" ht="19.5" customHeight="1">
      <c r="A5" s="140" t="s">
        <v>5</v>
      </c>
      <c r="B5" s="141"/>
      <c r="C5" s="142">
        <v>48</v>
      </c>
      <c r="D5" s="167">
        <v>1047000</v>
      </c>
      <c r="E5" s="143">
        <v>6</v>
      </c>
      <c r="F5" s="167">
        <v>260919.65</v>
      </c>
      <c r="G5" s="143">
        <f>C5+E5</f>
        <v>54</v>
      </c>
      <c r="H5" s="165">
        <f aca="true" t="shared" si="0" ref="H5:H20">B5+D5+F5</f>
        <v>1307919.65</v>
      </c>
      <c r="J5" s="168"/>
    </row>
    <row r="6" spans="1:10" ht="19.5" customHeight="1">
      <c r="A6" s="140" t="s">
        <v>6</v>
      </c>
      <c r="B6" s="141"/>
      <c r="C6" s="142">
        <v>15</v>
      </c>
      <c r="D6" s="167">
        <v>658376</v>
      </c>
      <c r="E6" s="143"/>
      <c r="F6" s="167"/>
      <c r="G6" s="143">
        <f aca="true" t="shared" si="1" ref="G6:G20">C6+E6</f>
        <v>15</v>
      </c>
      <c r="H6" s="165">
        <f t="shared" si="0"/>
        <v>658376</v>
      </c>
      <c r="J6" s="168"/>
    </row>
    <row r="7" spans="1:10" ht="19.5" customHeight="1">
      <c r="A7" s="140" t="s">
        <v>7</v>
      </c>
      <c r="B7" s="141"/>
      <c r="C7" s="142">
        <v>31</v>
      </c>
      <c r="D7" s="167">
        <v>1087139.6</v>
      </c>
      <c r="E7" s="143">
        <v>4</v>
      </c>
      <c r="F7" s="143">
        <v>145000</v>
      </c>
      <c r="G7" s="143">
        <f t="shared" si="1"/>
        <v>35</v>
      </c>
      <c r="H7" s="165">
        <f t="shared" si="0"/>
        <v>1232139.6</v>
      </c>
      <c r="J7" s="168"/>
    </row>
    <row r="8" spans="1:10" ht="19.5" customHeight="1">
      <c r="A8" s="140" t="s">
        <v>8</v>
      </c>
      <c r="B8" s="141"/>
      <c r="C8" s="142">
        <v>4</v>
      </c>
      <c r="D8" s="143">
        <v>381740.95</v>
      </c>
      <c r="E8" s="143"/>
      <c r="F8" s="143"/>
      <c r="G8" s="143">
        <f t="shared" si="1"/>
        <v>4</v>
      </c>
      <c r="H8" s="165">
        <f t="shared" si="0"/>
        <v>381740.95</v>
      </c>
      <c r="J8" s="168"/>
    </row>
    <row r="9" spans="1:10" ht="19.5" customHeight="1">
      <c r="A9" s="140" t="s">
        <v>9</v>
      </c>
      <c r="B9" s="141"/>
      <c r="C9" s="142">
        <v>8</v>
      </c>
      <c r="D9" s="143">
        <v>225457.3</v>
      </c>
      <c r="E9" s="143">
        <v>2</v>
      </c>
      <c r="F9" s="143">
        <v>81000</v>
      </c>
      <c r="G9" s="143">
        <f t="shared" si="1"/>
        <v>10</v>
      </c>
      <c r="H9" s="165">
        <f t="shared" si="0"/>
        <v>306457.3</v>
      </c>
      <c r="J9" s="168"/>
    </row>
    <row r="10" spans="1:10" ht="19.5" customHeight="1">
      <c r="A10" s="140" t="s">
        <v>10</v>
      </c>
      <c r="B10" s="141">
        <v>31722</v>
      </c>
      <c r="C10" s="145">
        <v>52</v>
      </c>
      <c r="D10" s="145">
        <v>1195504.65</v>
      </c>
      <c r="E10" s="145">
        <v>8</v>
      </c>
      <c r="F10" s="145">
        <v>121000</v>
      </c>
      <c r="G10" s="145">
        <f t="shared" si="1"/>
        <v>60</v>
      </c>
      <c r="H10" s="166">
        <f t="shared" si="0"/>
        <v>1348226.65</v>
      </c>
      <c r="J10" s="168"/>
    </row>
    <row r="11" spans="1:10" ht="19.5" customHeight="1">
      <c r="A11" s="140" t="s">
        <v>11</v>
      </c>
      <c r="B11" s="141">
        <v>4000</v>
      </c>
      <c r="C11" s="145">
        <v>3</v>
      </c>
      <c r="D11" s="145">
        <v>110000</v>
      </c>
      <c r="E11" s="145">
        <v>2</v>
      </c>
      <c r="F11" s="145">
        <v>97816.6</v>
      </c>
      <c r="G11" s="145">
        <f t="shared" si="1"/>
        <v>5</v>
      </c>
      <c r="H11" s="166">
        <f t="shared" si="0"/>
        <v>211816.6</v>
      </c>
      <c r="J11" s="168"/>
    </row>
    <row r="12" spans="1:10" ht="19.5" customHeight="1">
      <c r="A12" s="140" t="s">
        <v>12</v>
      </c>
      <c r="B12" s="141"/>
      <c r="C12" s="145">
        <v>31</v>
      </c>
      <c r="D12" s="145">
        <v>739798.2</v>
      </c>
      <c r="E12" s="145">
        <v>4</v>
      </c>
      <c r="F12" s="145">
        <v>130000</v>
      </c>
      <c r="G12" s="145">
        <f t="shared" si="1"/>
        <v>35</v>
      </c>
      <c r="H12" s="166">
        <f t="shared" si="0"/>
        <v>869798.2</v>
      </c>
      <c r="J12" s="168"/>
    </row>
    <row r="13" spans="1:10" ht="19.5" customHeight="1">
      <c r="A13" s="140" t="s">
        <v>13</v>
      </c>
      <c r="B13" s="141">
        <v>6857.98</v>
      </c>
      <c r="C13" s="145">
        <v>13</v>
      </c>
      <c r="D13" s="145">
        <v>284606.17</v>
      </c>
      <c r="E13" s="145"/>
      <c r="F13" s="145"/>
      <c r="G13" s="145">
        <f t="shared" si="1"/>
        <v>13</v>
      </c>
      <c r="H13" s="166">
        <f t="shared" si="0"/>
        <v>291464.14999999997</v>
      </c>
      <c r="J13" s="168"/>
    </row>
    <row r="14" spans="1:10" ht="19.5" customHeight="1">
      <c r="A14" s="140" t="s">
        <v>14</v>
      </c>
      <c r="B14" s="141"/>
      <c r="C14" s="145">
        <v>32</v>
      </c>
      <c r="D14" s="145">
        <v>845200</v>
      </c>
      <c r="E14" s="145">
        <v>2</v>
      </c>
      <c r="F14" s="145">
        <v>51826.25</v>
      </c>
      <c r="G14" s="145">
        <f t="shared" si="1"/>
        <v>34</v>
      </c>
      <c r="H14" s="166">
        <f t="shared" si="0"/>
        <v>897026.25</v>
      </c>
      <c r="J14" s="168"/>
    </row>
    <row r="15" spans="1:10" ht="19.5" customHeight="1">
      <c r="A15" s="140" t="s">
        <v>15</v>
      </c>
      <c r="B15" s="141"/>
      <c r="C15" s="145">
        <v>6</v>
      </c>
      <c r="D15" s="145">
        <v>347578.75</v>
      </c>
      <c r="E15" s="145">
        <v>1</v>
      </c>
      <c r="F15" s="145">
        <v>40000</v>
      </c>
      <c r="G15" s="145">
        <f t="shared" si="1"/>
        <v>7</v>
      </c>
      <c r="H15" s="166">
        <f t="shared" si="0"/>
        <v>387578.75</v>
      </c>
      <c r="J15" s="168"/>
    </row>
    <row r="16" spans="1:10" ht="19.5" customHeight="1">
      <c r="A16" s="140" t="s">
        <v>16</v>
      </c>
      <c r="B16" s="147"/>
      <c r="C16" s="145">
        <v>51</v>
      </c>
      <c r="D16" s="145">
        <v>676375.55</v>
      </c>
      <c r="E16" s="145">
        <v>4</v>
      </c>
      <c r="F16" s="145">
        <v>100000</v>
      </c>
      <c r="G16" s="145">
        <f t="shared" si="1"/>
        <v>55</v>
      </c>
      <c r="H16" s="166">
        <f t="shared" si="0"/>
        <v>776375.55</v>
      </c>
      <c r="J16" s="168"/>
    </row>
    <row r="17" spans="1:10" ht="19.5" customHeight="1">
      <c r="A17" s="140" t="s">
        <v>17</v>
      </c>
      <c r="B17" s="147"/>
      <c r="C17" s="145">
        <v>4</v>
      </c>
      <c r="D17" s="145">
        <v>322447.05</v>
      </c>
      <c r="E17" s="145">
        <v>1</v>
      </c>
      <c r="F17" s="145">
        <v>50000</v>
      </c>
      <c r="G17" s="145">
        <f t="shared" si="1"/>
        <v>5</v>
      </c>
      <c r="H17" s="166">
        <f t="shared" si="0"/>
        <v>372447.05</v>
      </c>
      <c r="J17" s="168"/>
    </row>
    <row r="18" spans="1:10" ht="19.5" customHeight="1">
      <c r="A18" s="140" t="s">
        <v>18</v>
      </c>
      <c r="B18" s="147"/>
      <c r="C18" s="145">
        <v>12</v>
      </c>
      <c r="D18" s="169">
        <v>708000</v>
      </c>
      <c r="E18" s="145">
        <v>12</v>
      </c>
      <c r="F18" s="169">
        <v>240979.95</v>
      </c>
      <c r="G18" s="145">
        <f t="shared" si="1"/>
        <v>24</v>
      </c>
      <c r="H18" s="166">
        <f t="shared" si="0"/>
        <v>948979.95</v>
      </c>
      <c r="J18" s="168"/>
    </row>
    <row r="19" spans="1:10" ht="19.5" customHeight="1">
      <c r="A19" s="140" t="s">
        <v>19</v>
      </c>
      <c r="B19" s="147"/>
      <c r="C19" s="145">
        <v>6</v>
      </c>
      <c r="D19" s="145">
        <v>760000</v>
      </c>
      <c r="E19" s="145">
        <v>6</v>
      </c>
      <c r="F19" s="145">
        <v>383526.25</v>
      </c>
      <c r="G19" s="145">
        <f t="shared" si="1"/>
        <v>12</v>
      </c>
      <c r="H19" s="166">
        <f t="shared" si="0"/>
        <v>1143526.25</v>
      </c>
      <c r="J19" s="168"/>
    </row>
    <row r="20" spans="1:10" ht="19.5" customHeight="1">
      <c r="A20" s="140" t="s">
        <v>20</v>
      </c>
      <c r="B20" s="147"/>
      <c r="C20" s="145">
        <v>29</v>
      </c>
      <c r="D20" s="145">
        <v>590600.7</v>
      </c>
      <c r="E20" s="145">
        <v>7</v>
      </c>
      <c r="F20" s="145">
        <v>80000</v>
      </c>
      <c r="G20" s="145">
        <f t="shared" si="1"/>
        <v>36</v>
      </c>
      <c r="H20" s="166">
        <f t="shared" si="0"/>
        <v>670600.7</v>
      </c>
      <c r="J20" s="168"/>
    </row>
    <row r="21" spans="1:8" ht="19.5" customHeight="1" thickBot="1">
      <c r="A21" s="148" t="s">
        <v>2</v>
      </c>
      <c r="B21" s="149">
        <f>SUM(B4:B20)</f>
        <v>42579.979999999996</v>
      </c>
      <c r="C21" s="150">
        <f aca="true" t="shared" si="2" ref="C21:H21">SUM(C4:C20)</f>
        <v>345</v>
      </c>
      <c r="D21" s="150">
        <f t="shared" si="2"/>
        <v>11755492.77</v>
      </c>
      <c r="E21" s="150">
        <f t="shared" si="2"/>
        <v>59</v>
      </c>
      <c r="F21" s="150">
        <f t="shared" si="2"/>
        <v>2089543.2499999998</v>
      </c>
      <c r="G21" s="150">
        <f t="shared" si="2"/>
        <v>404</v>
      </c>
      <c r="H21" s="164">
        <f t="shared" si="2"/>
        <v>13887616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30" zoomScaleSheetLayoutView="130" zoomScalePageLayoutView="0" workbookViewId="0" topLeftCell="A1">
      <selection activeCell="J21" sqref="J21"/>
    </sheetView>
  </sheetViews>
  <sheetFormatPr defaultColWidth="8.875" defaultRowHeight="12.75"/>
  <cols>
    <col min="1" max="1" width="14.25390625" style="34" customWidth="1"/>
    <col min="2" max="2" width="7.37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1.75390625" style="34" customWidth="1"/>
    <col min="7" max="7" width="5.25390625" style="34" customWidth="1"/>
    <col min="8" max="8" width="14.75390625" style="34" customWidth="1"/>
    <col min="9" max="9" width="10.625" style="34" bestFit="1" customWidth="1"/>
    <col min="10" max="13" width="8.875" style="34" customWidth="1"/>
    <col min="14" max="16384" width="8.875" style="34" customWidth="1"/>
  </cols>
  <sheetData>
    <row r="1" spans="1:8" ht="19.5" customHeight="1" thickBot="1">
      <c r="A1" s="216" t="s">
        <v>55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38"/>
      <c r="H4" s="47">
        <v>2224792.1999999997</v>
      </c>
    </row>
    <row r="5" spans="1:8" ht="19.5" customHeight="1">
      <c r="A5" s="140" t="s">
        <v>5</v>
      </c>
      <c r="B5" s="141"/>
      <c r="C5" s="142">
        <v>45</v>
      </c>
      <c r="D5" s="167">
        <v>945000</v>
      </c>
      <c r="E5" s="143">
        <v>10</v>
      </c>
      <c r="F5" s="167">
        <v>451856</v>
      </c>
      <c r="G5" s="143">
        <f>C5+E5</f>
        <v>55</v>
      </c>
      <c r="H5" s="165">
        <f aca="true" t="shared" si="0" ref="H5:H20">B5+D5+F5</f>
        <v>1396856</v>
      </c>
    </row>
    <row r="6" spans="1:8" ht="19.5" customHeight="1">
      <c r="A6" s="140" t="s">
        <v>6</v>
      </c>
      <c r="B6" s="141"/>
      <c r="C6" s="142">
        <v>16</v>
      </c>
      <c r="D6" s="167">
        <v>542144.65</v>
      </c>
      <c r="E6" s="143">
        <v>4</v>
      </c>
      <c r="F6" s="167">
        <v>161000</v>
      </c>
      <c r="G6" s="143">
        <f aca="true" t="shared" si="1" ref="G6:G20">C6+E6</f>
        <v>20</v>
      </c>
      <c r="H6" s="165">
        <f t="shared" si="0"/>
        <v>703144.65</v>
      </c>
    </row>
    <row r="7" spans="1:8" ht="19.5" customHeight="1">
      <c r="A7" s="140" t="s">
        <v>7</v>
      </c>
      <c r="B7" s="141"/>
      <c r="C7" s="142">
        <v>35</v>
      </c>
      <c r="D7" s="167">
        <v>1145922.4</v>
      </c>
      <c r="E7" s="143">
        <v>5</v>
      </c>
      <c r="F7" s="143">
        <v>170000</v>
      </c>
      <c r="G7" s="143">
        <f t="shared" si="1"/>
        <v>40</v>
      </c>
      <c r="H7" s="165">
        <f t="shared" si="0"/>
        <v>1315922.4</v>
      </c>
    </row>
    <row r="8" spans="1:8" ht="19.5" customHeight="1">
      <c r="A8" s="140" t="s">
        <v>8</v>
      </c>
      <c r="B8" s="141"/>
      <c r="C8" s="142">
        <v>5</v>
      </c>
      <c r="D8" s="143">
        <v>407698.25</v>
      </c>
      <c r="E8" s="143"/>
      <c r="F8" s="143"/>
      <c r="G8" s="143">
        <f t="shared" si="1"/>
        <v>5</v>
      </c>
      <c r="H8" s="165">
        <f t="shared" si="0"/>
        <v>407698.25</v>
      </c>
    </row>
    <row r="9" spans="1:8" ht="19.5" customHeight="1">
      <c r="A9" s="140" t="s">
        <v>9</v>
      </c>
      <c r="B9" s="141"/>
      <c r="C9" s="142">
        <v>9</v>
      </c>
      <c r="D9" s="143">
        <v>315000</v>
      </c>
      <c r="E9" s="143">
        <v>1</v>
      </c>
      <c r="F9" s="143">
        <v>12295.9</v>
      </c>
      <c r="G9" s="143">
        <f t="shared" si="1"/>
        <v>10</v>
      </c>
      <c r="H9" s="165">
        <f t="shared" si="0"/>
        <v>327295.9</v>
      </c>
    </row>
    <row r="10" spans="1:8" ht="19.5" customHeight="1">
      <c r="A10" s="140" t="s">
        <v>10</v>
      </c>
      <c r="B10" s="141">
        <v>33880.08</v>
      </c>
      <c r="C10" s="145">
        <v>79</v>
      </c>
      <c r="D10" s="145">
        <v>1265023.32</v>
      </c>
      <c r="E10" s="145">
        <v>13</v>
      </c>
      <c r="F10" s="145">
        <v>141000</v>
      </c>
      <c r="G10" s="145">
        <f t="shared" si="1"/>
        <v>92</v>
      </c>
      <c r="H10" s="166">
        <f t="shared" si="0"/>
        <v>1439903.4000000001</v>
      </c>
    </row>
    <row r="11" spans="1:8" ht="19.5" customHeight="1">
      <c r="A11" s="140" t="s">
        <v>11</v>
      </c>
      <c r="B11" s="141"/>
      <c r="C11" s="145">
        <v>4</v>
      </c>
      <c r="D11" s="145">
        <v>151220.7</v>
      </c>
      <c r="E11" s="145">
        <v>1</v>
      </c>
      <c r="F11" s="145">
        <v>75000</v>
      </c>
      <c r="G11" s="145">
        <f t="shared" si="1"/>
        <v>5</v>
      </c>
      <c r="H11" s="166">
        <f t="shared" si="0"/>
        <v>226220.7</v>
      </c>
    </row>
    <row r="12" spans="1:8" ht="19.5" customHeight="1">
      <c r="A12" s="140" t="s">
        <v>12</v>
      </c>
      <c r="B12" s="141"/>
      <c r="C12" s="145">
        <v>6</v>
      </c>
      <c r="D12" s="145">
        <v>665000</v>
      </c>
      <c r="E12" s="145">
        <v>8</v>
      </c>
      <c r="F12" s="145">
        <v>263942.9</v>
      </c>
      <c r="G12" s="145">
        <f t="shared" si="1"/>
        <v>14</v>
      </c>
      <c r="H12" s="166">
        <f t="shared" si="0"/>
        <v>928942.9</v>
      </c>
    </row>
    <row r="13" spans="1:8" ht="19.5" customHeight="1">
      <c r="A13" s="140" t="s">
        <v>13</v>
      </c>
      <c r="B13" s="141">
        <v>7323.75</v>
      </c>
      <c r="C13" s="145">
        <v>11</v>
      </c>
      <c r="D13" s="145">
        <v>303959</v>
      </c>
      <c r="E13" s="145"/>
      <c r="F13" s="145"/>
      <c r="G13" s="145">
        <f t="shared" si="1"/>
        <v>11</v>
      </c>
      <c r="H13" s="166">
        <f t="shared" si="0"/>
        <v>311282.75</v>
      </c>
    </row>
    <row r="14" spans="1:8" ht="19.5" customHeight="1">
      <c r="A14" s="140" t="s">
        <v>14</v>
      </c>
      <c r="B14" s="141"/>
      <c r="C14" s="145">
        <v>44</v>
      </c>
      <c r="D14" s="145">
        <v>702400.8</v>
      </c>
      <c r="E14" s="145">
        <v>2</v>
      </c>
      <c r="F14" s="145">
        <v>255621.45</v>
      </c>
      <c r="G14" s="145">
        <f t="shared" si="1"/>
        <v>46</v>
      </c>
      <c r="H14" s="166">
        <f t="shared" si="0"/>
        <v>958022.25</v>
      </c>
    </row>
    <row r="15" spans="1:8" ht="19.5" customHeight="1">
      <c r="A15" s="140" t="s">
        <v>15</v>
      </c>
      <c r="B15" s="141"/>
      <c r="C15" s="145">
        <v>4</v>
      </c>
      <c r="D15" s="145">
        <v>413933</v>
      </c>
      <c r="E15" s="145"/>
      <c r="F15" s="145"/>
      <c r="G15" s="145">
        <f t="shared" si="1"/>
        <v>4</v>
      </c>
      <c r="H15" s="166">
        <f t="shared" si="0"/>
        <v>413933</v>
      </c>
    </row>
    <row r="16" spans="1:8" ht="19.5" customHeight="1">
      <c r="A16" s="140" t="s">
        <v>16</v>
      </c>
      <c r="B16" s="147">
        <v>19500</v>
      </c>
      <c r="C16" s="145">
        <v>45</v>
      </c>
      <c r="D16" s="145">
        <v>609667.35</v>
      </c>
      <c r="E16" s="145">
        <v>4</v>
      </c>
      <c r="F16" s="145">
        <v>200000</v>
      </c>
      <c r="G16" s="145">
        <f t="shared" si="1"/>
        <v>49</v>
      </c>
      <c r="H16" s="166">
        <f t="shared" si="0"/>
        <v>829167.35</v>
      </c>
    </row>
    <row r="17" spans="1:8" ht="19.5" customHeight="1">
      <c r="A17" s="140" t="s">
        <v>17</v>
      </c>
      <c r="B17" s="147"/>
      <c r="C17" s="145">
        <v>23</v>
      </c>
      <c r="D17" s="145">
        <v>361772.8</v>
      </c>
      <c r="E17" s="145">
        <v>2</v>
      </c>
      <c r="F17" s="145">
        <v>36000</v>
      </c>
      <c r="G17" s="145">
        <f t="shared" si="1"/>
        <v>25</v>
      </c>
      <c r="H17" s="166">
        <f t="shared" si="0"/>
        <v>397772.8</v>
      </c>
    </row>
    <row r="18" spans="1:9" ht="19.5" customHeight="1">
      <c r="A18" s="140" t="s">
        <v>18</v>
      </c>
      <c r="B18" s="147"/>
      <c r="C18" s="145">
        <v>16</v>
      </c>
      <c r="D18" s="169">
        <v>920000</v>
      </c>
      <c r="E18" s="145">
        <v>8</v>
      </c>
      <c r="F18" s="169">
        <v>93508.55</v>
      </c>
      <c r="G18" s="145">
        <f t="shared" si="1"/>
        <v>24</v>
      </c>
      <c r="H18" s="166">
        <f t="shared" si="0"/>
        <v>1013508.55</v>
      </c>
      <c r="I18" s="78"/>
    </row>
    <row r="19" spans="1:8" ht="19.5" customHeight="1">
      <c r="A19" s="140" t="s">
        <v>19</v>
      </c>
      <c r="B19" s="147"/>
      <c r="C19" s="145">
        <v>5</v>
      </c>
      <c r="D19" s="145">
        <v>921284.25</v>
      </c>
      <c r="E19" s="145">
        <v>3</v>
      </c>
      <c r="F19" s="145">
        <v>300000</v>
      </c>
      <c r="G19" s="145">
        <f t="shared" si="1"/>
        <v>8</v>
      </c>
      <c r="H19" s="166">
        <f t="shared" si="0"/>
        <v>1221284.25</v>
      </c>
    </row>
    <row r="20" spans="1:8" ht="19.5" customHeight="1">
      <c r="A20" s="140" t="s">
        <v>20</v>
      </c>
      <c r="B20" s="147"/>
      <c r="C20" s="145">
        <v>23</v>
      </c>
      <c r="D20" s="145">
        <v>640200</v>
      </c>
      <c r="E20" s="145">
        <v>4</v>
      </c>
      <c r="F20" s="145">
        <v>76000.65</v>
      </c>
      <c r="G20" s="145">
        <f t="shared" si="1"/>
        <v>27</v>
      </c>
      <c r="H20" s="166">
        <f t="shared" si="0"/>
        <v>716200.65</v>
      </c>
    </row>
    <row r="21" spans="1:8" ht="19.5" customHeight="1" thickBot="1">
      <c r="A21" s="148" t="s">
        <v>2</v>
      </c>
      <c r="B21" s="149">
        <f>SUM(B4:B20)</f>
        <v>60703.83</v>
      </c>
      <c r="C21" s="150">
        <f aca="true" t="shared" si="2" ref="C21:H21">SUM(C4:C20)</f>
        <v>370</v>
      </c>
      <c r="D21" s="150">
        <f t="shared" si="2"/>
        <v>10310226.52</v>
      </c>
      <c r="E21" s="150">
        <f t="shared" si="2"/>
        <v>65</v>
      </c>
      <c r="F21" s="150">
        <f t="shared" si="2"/>
        <v>2236225.4499999997</v>
      </c>
      <c r="G21" s="150">
        <f t="shared" si="2"/>
        <v>435</v>
      </c>
      <c r="H21" s="164">
        <f t="shared" si="2"/>
        <v>14831948.000000002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30" zoomScaleSheetLayoutView="130" zoomScalePageLayoutView="0" workbookViewId="0" topLeftCell="A1">
      <selection activeCell="E21" sqref="E21"/>
    </sheetView>
  </sheetViews>
  <sheetFormatPr defaultColWidth="8.875" defaultRowHeight="12.75"/>
  <cols>
    <col min="1" max="1" width="14.25390625" style="34" customWidth="1"/>
    <col min="2" max="2" width="7.37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1.75390625" style="34" customWidth="1"/>
    <col min="7" max="7" width="5.25390625" style="34" customWidth="1"/>
    <col min="8" max="8" width="14.75390625" style="34" customWidth="1"/>
    <col min="9" max="9" width="10.625" style="34" bestFit="1" customWidth="1"/>
    <col min="10" max="13" width="8.875" style="34" customWidth="1"/>
    <col min="14" max="16384" width="8.875" style="34" customWidth="1"/>
  </cols>
  <sheetData>
    <row r="1" spans="1:8" ht="19.5" customHeight="1" thickBot="1">
      <c r="A1" s="216" t="s">
        <v>56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38"/>
      <c r="H4" s="139">
        <v>9266538</v>
      </c>
    </row>
    <row r="5" spans="1:8" ht="19.5" customHeight="1">
      <c r="A5" s="140" t="s">
        <v>5</v>
      </c>
      <c r="B5" s="141"/>
      <c r="C5" s="142">
        <v>47</v>
      </c>
      <c r="D5" s="167">
        <v>2154025.4</v>
      </c>
      <c r="E5" s="143">
        <v>3</v>
      </c>
      <c r="F5" s="167">
        <v>399399.6</v>
      </c>
      <c r="G5" s="143">
        <f>C5+E5</f>
        <v>50</v>
      </c>
      <c r="H5" s="144">
        <f aca="true" t="shared" si="0" ref="H5:H20">B5+D5+F5</f>
        <v>2553425</v>
      </c>
    </row>
    <row r="6" spans="1:8" ht="19.5" customHeight="1">
      <c r="A6" s="140" t="s">
        <v>6</v>
      </c>
      <c r="B6" s="141"/>
      <c r="C6" s="142">
        <v>12</v>
      </c>
      <c r="D6" s="167">
        <v>1121299.2</v>
      </c>
      <c r="E6" s="143"/>
      <c r="F6" s="167"/>
      <c r="G6" s="143">
        <f aca="true" t="shared" si="1" ref="G6:G20">C6+E6</f>
        <v>12</v>
      </c>
      <c r="H6" s="144">
        <f t="shared" si="0"/>
        <v>1121299.2</v>
      </c>
    </row>
    <row r="7" spans="1:8" ht="19.5" customHeight="1">
      <c r="A7" s="140" t="s">
        <v>7</v>
      </c>
      <c r="B7" s="141">
        <v>68394</v>
      </c>
      <c r="C7" s="142">
        <v>47</v>
      </c>
      <c r="D7" s="167">
        <v>2055381.7200000002</v>
      </c>
      <c r="E7" s="143">
        <v>8</v>
      </c>
      <c r="F7" s="143">
        <v>270000</v>
      </c>
      <c r="G7" s="143">
        <f t="shared" si="1"/>
        <v>55</v>
      </c>
      <c r="H7" s="144">
        <f t="shared" si="0"/>
        <v>2393775.72</v>
      </c>
    </row>
    <row r="8" spans="1:8" ht="19.5" customHeight="1">
      <c r="A8" s="140" t="s">
        <v>8</v>
      </c>
      <c r="B8" s="141">
        <v>13000</v>
      </c>
      <c r="C8" s="142">
        <v>9</v>
      </c>
      <c r="D8" s="143">
        <v>700233</v>
      </c>
      <c r="E8" s="143"/>
      <c r="F8" s="143"/>
      <c r="G8" s="143">
        <f t="shared" si="1"/>
        <v>9</v>
      </c>
      <c r="H8" s="144">
        <f t="shared" si="0"/>
        <v>713233</v>
      </c>
    </row>
    <row r="9" spans="1:8" ht="19.5" customHeight="1">
      <c r="A9" s="140" t="s">
        <v>9</v>
      </c>
      <c r="B9" s="141">
        <v>8327</v>
      </c>
      <c r="C9" s="142">
        <v>16</v>
      </c>
      <c r="D9" s="143">
        <v>558392</v>
      </c>
      <c r="E9" s="143"/>
      <c r="F9" s="143"/>
      <c r="G9" s="143">
        <f t="shared" si="1"/>
        <v>16</v>
      </c>
      <c r="H9" s="144">
        <f t="shared" si="0"/>
        <v>566719</v>
      </c>
    </row>
    <row r="10" spans="1:8" ht="19.5" customHeight="1">
      <c r="A10" s="140" t="s">
        <v>10</v>
      </c>
      <c r="B10" s="141">
        <v>58608</v>
      </c>
      <c r="C10" s="145">
        <v>66</v>
      </c>
      <c r="D10" s="145">
        <v>1751672.3</v>
      </c>
      <c r="E10" s="145">
        <v>10</v>
      </c>
      <c r="F10" s="145">
        <v>241000</v>
      </c>
      <c r="G10" s="143">
        <f t="shared" si="1"/>
        <v>76</v>
      </c>
      <c r="H10" s="146">
        <f t="shared" si="0"/>
        <v>2051280.3</v>
      </c>
    </row>
    <row r="11" spans="1:8" ht="19.5" customHeight="1">
      <c r="A11" s="140" t="s">
        <v>11</v>
      </c>
      <c r="B11" s="141">
        <v>10375</v>
      </c>
      <c r="C11" s="145">
        <v>2</v>
      </c>
      <c r="D11" s="145">
        <v>352738.44</v>
      </c>
      <c r="E11" s="145"/>
      <c r="F11" s="145"/>
      <c r="G11" s="143">
        <f t="shared" si="1"/>
        <v>2</v>
      </c>
      <c r="H11" s="146">
        <f t="shared" si="0"/>
        <v>363113.44</v>
      </c>
    </row>
    <row r="12" spans="1:8" ht="19.5" customHeight="1">
      <c r="A12" s="140" t="s">
        <v>12</v>
      </c>
      <c r="B12" s="141"/>
      <c r="C12" s="145">
        <v>32</v>
      </c>
      <c r="D12" s="145">
        <v>1400420.7</v>
      </c>
      <c r="E12" s="145">
        <v>5</v>
      </c>
      <c r="F12" s="145">
        <v>210000</v>
      </c>
      <c r="G12" s="143">
        <f t="shared" si="1"/>
        <v>37</v>
      </c>
      <c r="H12" s="146">
        <f t="shared" si="0"/>
        <v>1610420.7</v>
      </c>
    </row>
    <row r="13" spans="1:8" ht="19.5" customHeight="1">
      <c r="A13" s="140" t="s">
        <v>13</v>
      </c>
      <c r="B13" s="141">
        <v>14457</v>
      </c>
      <c r="C13" s="145">
        <v>14</v>
      </c>
      <c r="D13" s="145">
        <v>491580.7</v>
      </c>
      <c r="E13" s="145"/>
      <c r="F13" s="145"/>
      <c r="G13" s="143">
        <f t="shared" si="1"/>
        <v>14</v>
      </c>
      <c r="H13" s="146">
        <f t="shared" si="0"/>
        <v>506037.7</v>
      </c>
    </row>
    <row r="14" spans="1:8" ht="19.5" customHeight="1">
      <c r="A14" s="140" t="s">
        <v>14</v>
      </c>
      <c r="B14" s="141"/>
      <c r="C14" s="145">
        <v>63</v>
      </c>
      <c r="D14" s="145">
        <v>1470140.4</v>
      </c>
      <c r="E14" s="145">
        <v>4</v>
      </c>
      <c r="F14" s="145">
        <v>300000</v>
      </c>
      <c r="G14" s="143">
        <f t="shared" si="1"/>
        <v>67</v>
      </c>
      <c r="H14" s="146">
        <f t="shared" si="0"/>
        <v>1770140.4</v>
      </c>
    </row>
    <row r="15" spans="1:8" ht="19.5" customHeight="1">
      <c r="A15" s="140" t="s">
        <v>15</v>
      </c>
      <c r="B15" s="141"/>
      <c r="C15" s="145">
        <v>17</v>
      </c>
      <c r="D15" s="145">
        <v>682818.5</v>
      </c>
      <c r="E15" s="145"/>
      <c r="F15" s="145"/>
      <c r="G15" s="143">
        <f t="shared" si="1"/>
        <v>17</v>
      </c>
      <c r="H15" s="146">
        <f t="shared" si="0"/>
        <v>682818.5</v>
      </c>
    </row>
    <row r="16" spans="1:8" ht="19.5" customHeight="1">
      <c r="A16" s="140" t="s">
        <v>16</v>
      </c>
      <c r="B16" s="147">
        <v>43426</v>
      </c>
      <c r="C16" s="145">
        <v>39</v>
      </c>
      <c r="D16" s="145">
        <v>1044400.8</v>
      </c>
      <c r="E16" s="145">
        <v>11</v>
      </c>
      <c r="F16" s="145">
        <v>432075</v>
      </c>
      <c r="G16" s="143">
        <f t="shared" si="1"/>
        <v>50</v>
      </c>
      <c r="H16" s="146">
        <f t="shared" si="0"/>
        <v>1519901.8</v>
      </c>
    </row>
    <row r="17" spans="1:8" ht="19.5" customHeight="1">
      <c r="A17" s="140" t="s">
        <v>17</v>
      </c>
      <c r="B17" s="147"/>
      <c r="C17" s="145">
        <v>33</v>
      </c>
      <c r="D17" s="145">
        <v>677369.3</v>
      </c>
      <c r="E17" s="145">
        <v>2</v>
      </c>
      <c r="F17" s="145">
        <v>50000</v>
      </c>
      <c r="G17" s="143">
        <f t="shared" si="1"/>
        <v>35</v>
      </c>
      <c r="H17" s="146">
        <f t="shared" si="0"/>
        <v>727369.3</v>
      </c>
    </row>
    <row r="18" spans="1:9" ht="19.5" customHeight="1">
      <c r="A18" s="140" t="s">
        <v>18</v>
      </c>
      <c r="B18" s="147"/>
      <c r="C18" s="145">
        <v>32</v>
      </c>
      <c r="D18" s="169">
        <v>1656642.9</v>
      </c>
      <c r="E18" s="145">
        <v>5</v>
      </c>
      <c r="F18" s="169">
        <v>212092.5</v>
      </c>
      <c r="G18" s="143">
        <f t="shared" si="1"/>
        <v>37</v>
      </c>
      <c r="H18" s="146">
        <f t="shared" si="0"/>
        <v>1868735.4</v>
      </c>
      <c r="I18" s="78"/>
    </row>
    <row r="19" spans="1:8" ht="19.5" customHeight="1">
      <c r="A19" s="140" t="s">
        <v>19</v>
      </c>
      <c r="B19" s="147"/>
      <c r="C19" s="145">
        <v>9</v>
      </c>
      <c r="D19" s="145">
        <v>1750901</v>
      </c>
      <c r="E19" s="145">
        <v>1</v>
      </c>
      <c r="F19" s="145">
        <v>431452</v>
      </c>
      <c r="G19" s="143">
        <f t="shared" si="1"/>
        <v>10</v>
      </c>
      <c r="H19" s="146">
        <f t="shared" si="0"/>
        <v>2182353</v>
      </c>
    </row>
    <row r="20" spans="1:8" ht="19.5" customHeight="1">
      <c r="A20" s="140" t="s">
        <v>20</v>
      </c>
      <c r="B20" s="147"/>
      <c r="C20" s="145">
        <v>28</v>
      </c>
      <c r="D20" s="145">
        <v>946300.8</v>
      </c>
      <c r="E20" s="145">
        <v>2</v>
      </c>
      <c r="F20" s="145">
        <v>45000</v>
      </c>
      <c r="G20" s="143">
        <f t="shared" si="1"/>
        <v>30</v>
      </c>
      <c r="H20" s="146">
        <f t="shared" si="0"/>
        <v>991300.8</v>
      </c>
    </row>
    <row r="21" spans="1:8" ht="19.5" customHeight="1" thickBot="1">
      <c r="A21" s="148" t="s">
        <v>2</v>
      </c>
      <c r="B21" s="149"/>
      <c r="C21" s="150">
        <f aca="true" t="shared" si="2" ref="C21:H21">SUM(C4:C20)</f>
        <v>466</v>
      </c>
      <c r="D21" s="150">
        <f t="shared" si="2"/>
        <v>18814317.16</v>
      </c>
      <c r="E21" s="150">
        <f t="shared" si="2"/>
        <v>51</v>
      </c>
      <c r="F21" s="150">
        <f t="shared" si="2"/>
        <v>2591019.1</v>
      </c>
      <c r="G21" s="150">
        <f t="shared" si="2"/>
        <v>517</v>
      </c>
      <c r="H21" s="151">
        <f t="shared" si="2"/>
        <v>30888461.259999998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8.875" defaultRowHeight="12.75"/>
  <cols>
    <col min="1" max="1" width="14.25390625" style="34" customWidth="1"/>
    <col min="2" max="2" width="8.87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1.75390625" style="34" customWidth="1"/>
    <col min="7" max="7" width="5.25390625" style="34" customWidth="1"/>
    <col min="8" max="8" width="14.75390625" style="34" customWidth="1"/>
    <col min="9" max="9" width="10.625" style="34" bestFit="1" customWidth="1"/>
    <col min="10" max="13" width="8.875" style="34" customWidth="1"/>
    <col min="14" max="16384" width="8.875" style="34" customWidth="1"/>
  </cols>
  <sheetData>
    <row r="1" spans="1:8" ht="19.5" customHeight="1" thickBot="1">
      <c r="A1" s="216" t="s">
        <v>59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38"/>
      <c r="H4" s="139">
        <v>5148075</v>
      </c>
    </row>
    <row r="5" spans="1:8" ht="19.5" customHeight="1">
      <c r="A5" s="140" t="s">
        <v>5</v>
      </c>
      <c r="B5" s="141">
        <v>41625</v>
      </c>
      <c r="C5" s="142">
        <v>137</v>
      </c>
      <c r="D5" s="167">
        <v>4790000</v>
      </c>
      <c r="E5" s="143">
        <v>25</v>
      </c>
      <c r="F5" s="167">
        <v>640000</v>
      </c>
      <c r="G5" s="143">
        <f>C5+E5</f>
        <v>162</v>
      </c>
      <c r="H5" s="144">
        <f aca="true" t="shared" si="0" ref="H5:H20">B5+D5+F5</f>
        <v>5471625</v>
      </c>
    </row>
    <row r="6" spans="1:8" ht="19.5" customHeight="1">
      <c r="A6" s="140" t="s">
        <v>6</v>
      </c>
      <c r="B6" s="141"/>
      <c r="C6" s="142">
        <v>20</v>
      </c>
      <c r="D6" s="167">
        <v>1561784</v>
      </c>
      <c r="E6" s="143">
        <v>10</v>
      </c>
      <c r="F6" s="167">
        <v>841000</v>
      </c>
      <c r="G6" s="143">
        <f aca="true" t="shared" si="1" ref="G6:G20">C6+E6</f>
        <v>30</v>
      </c>
      <c r="H6" s="144">
        <f t="shared" si="0"/>
        <v>2402784</v>
      </c>
    </row>
    <row r="7" spans="1:8" ht="19.5" customHeight="1">
      <c r="A7" s="140" t="s">
        <v>7</v>
      </c>
      <c r="B7" s="141">
        <v>113989.3</v>
      </c>
      <c r="C7" s="142">
        <v>72</v>
      </c>
      <c r="D7" s="167">
        <v>4685529.2</v>
      </c>
      <c r="E7" s="143">
        <v>9</v>
      </c>
      <c r="F7" s="143">
        <v>330000</v>
      </c>
      <c r="G7" s="143">
        <f t="shared" si="1"/>
        <v>81</v>
      </c>
      <c r="H7" s="144">
        <f t="shared" si="0"/>
        <v>5129518.5</v>
      </c>
    </row>
    <row r="8" spans="1:8" ht="19.5" customHeight="1">
      <c r="A8" s="140" t="s">
        <v>8</v>
      </c>
      <c r="B8" s="141">
        <v>33962</v>
      </c>
      <c r="C8" s="142">
        <v>10</v>
      </c>
      <c r="D8" s="143">
        <v>1494394</v>
      </c>
      <c r="E8" s="143"/>
      <c r="F8" s="143"/>
      <c r="G8" s="143">
        <f t="shared" si="1"/>
        <v>10</v>
      </c>
      <c r="H8" s="144">
        <f t="shared" si="0"/>
        <v>1528356</v>
      </c>
    </row>
    <row r="9" spans="1:8" ht="19.5" customHeight="1">
      <c r="A9" s="140" t="s">
        <v>9</v>
      </c>
      <c r="B9" s="141"/>
      <c r="C9" s="142">
        <v>16</v>
      </c>
      <c r="D9" s="143">
        <v>1184399</v>
      </c>
      <c r="E9" s="143">
        <v>1</v>
      </c>
      <c r="F9" s="143">
        <v>30000</v>
      </c>
      <c r="G9" s="143">
        <f t="shared" si="1"/>
        <v>17</v>
      </c>
      <c r="H9" s="144">
        <f t="shared" si="0"/>
        <v>1214399</v>
      </c>
    </row>
    <row r="10" spans="1:8" ht="19.5" customHeight="1">
      <c r="A10" s="140" t="s">
        <v>10</v>
      </c>
      <c r="B10" s="141">
        <v>97680</v>
      </c>
      <c r="C10" s="145">
        <v>102</v>
      </c>
      <c r="D10" s="145">
        <v>3814420</v>
      </c>
      <c r="E10" s="145">
        <v>22</v>
      </c>
      <c r="F10" s="145">
        <v>483500</v>
      </c>
      <c r="G10" s="143">
        <f t="shared" si="1"/>
        <v>124</v>
      </c>
      <c r="H10" s="146">
        <f t="shared" si="0"/>
        <v>4395600</v>
      </c>
    </row>
    <row r="11" spans="1:8" ht="19.5" customHeight="1">
      <c r="A11" s="140" t="s">
        <v>11</v>
      </c>
      <c r="B11" s="141">
        <v>15500</v>
      </c>
      <c r="C11" s="145">
        <v>10</v>
      </c>
      <c r="D11" s="145">
        <v>602600</v>
      </c>
      <c r="E11" s="145">
        <v>3</v>
      </c>
      <c r="F11" s="145">
        <v>160000</v>
      </c>
      <c r="G11" s="143">
        <f t="shared" si="1"/>
        <v>13</v>
      </c>
      <c r="H11" s="146">
        <f t="shared" si="0"/>
        <v>778100</v>
      </c>
    </row>
    <row r="12" spans="1:8" ht="19.5" customHeight="1">
      <c r="A12" s="140" t="s">
        <v>12</v>
      </c>
      <c r="B12" s="141"/>
      <c r="C12" s="145">
        <v>48</v>
      </c>
      <c r="D12" s="145">
        <v>2925901.5</v>
      </c>
      <c r="E12" s="145">
        <v>10</v>
      </c>
      <c r="F12" s="145">
        <v>525000</v>
      </c>
      <c r="G12" s="143">
        <f t="shared" si="1"/>
        <v>58</v>
      </c>
      <c r="H12" s="146">
        <f t="shared" si="0"/>
        <v>3450901.5</v>
      </c>
    </row>
    <row r="13" spans="1:8" ht="19.5" customHeight="1">
      <c r="A13" s="140" t="s">
        <v>13</v>
      </c>
      <c r="B13" s="141">
        <v>24000</v>
      </c>
      <c r="C13" s="145">
        <v>15</v>
      </c>
      <c r="D13" s="145">
        <v>1060367</v>
      </c>
      <c r="E13" s="145"/>
      <c r="F13" s="145"/>
      <c r="G13" s="143">
        <f t="shared" si="1"/>
        <v>15</v>
      </c>
      <c r="H13" s="146">
        <f t="shared" si="0"/>
        <v>1084367</v>
      </c>
    </row>
    <row r="14" spans="1:8" ht="19.5" customHeight="1">
      <c r="A14" s="140" t="s">
        <v>14</v>
      </c>
      <c r="B14" s="141"/>
      <c r="C14" s="145">
        <v>68</v>
      </c>
      <c r="D14" s="145">
        <v>2943158</v>
      </c>
      <c r="E14" s="145">
        <v>10</v>
      </c>
      <c r="F14" s="145">
        <v>850000</v>
      </c>
      <c r="G14" s="143">
        <f t="shared" si="1"/>
        <v>78</v>
      </c>
      <c r="H14" s="146">
        <f t="shared" si="0"/>
        <v>3793158</v>
      </c>
    </row>
    <row r="15" spans="1:8" ht="19.5" customHeight="1">
      <c r="A15" s="140" t="s">
        <v>15</v>
      </c>
      <c r="B15" s="141"/>
      <c r="C15" s="145">
        <v>24</v>
      </c>
      <c r="D15" s="145">
        <v>1463182</v>
      </c>
      <c r="E15" s="145"/>
      <c r="F15" s="145"/>
      <c r="G15" s="143">
        <f t="shared" si="1"/>
        <v>24</v>
      </c>
      <c r="H15" s="146">
        <f t="shared" si="0"/>
        <v>1463182</v>
      </c>
    </row>
    <row r="16" spans="1:8" ht="19.5" customHeight="1">
      <c r="A16" s="140" t="s">
        <v>16</v>
      </c>
      <c r="B16" s="147">
        <v>72376.26</v>
      </c>
      <c r="C16" s="145">
        <v>59</v>
      </c>
      <c r="D16" s="145">
        <v>1994555.74</v>
      </c>
      <c r="E16" s="145">
        <v>18</v>
      </c>
      <c r="F16" s="145">
        <v>1190000</v>
      </c>
      <c r="G16" s="143">
        <f t="shared" si="1"/>
        <v>77</v>
      </c>
      <c r="H16" s="146">
        <f t="shared" si="0"/>
        <v>3256932</v>
      </c>
    </row>
    <row r="17" spans="1:8" ht="19.5" customHeight="1">
      <c r="A17" s="140" t="s">
        <v>17</v>
      </c>
      <c r="B17" s="147">
        <v>31172.98</v>
      </c>
      <c r="C17" s="145">
        <v>52</v>
      </c>
      <c r="D17" s="145">
        <v>1447476.02</v>
      </c>
      <c r="E17" s="145">
        <v>3</v>
      </c>
      <c r="F17" s="145">
        <v>80000</v>
      </c>
      <c r="G17" s="143">
        <f t="shared" si="1"/>
        <v>55</v>
      </c>
      <c r="H17" s="146">
        <f t="shared" si="0"/>
        <v>1558649</v>
      </c>
    </row>
    <row r="18" spans="1:9" ht="19.5" customHeight="1">
      <c r="A18" s="140" t="s">
        <v>18</v>
      </c>
      <c r="B18" s="147">
        <v>39433</v>
      </c>
      <c r="C18" s="145">
        <v>15</v>
      </c>
      <c r="D18" s="169">
        <v>3560000</v>
      </c>
      <c r="E18" s="145">
        <v>10</v>
      </c>
      <c r="F18" s="169">
        <v>405000</v>
      </c>
      <c r="G18" s="143">
        <f t="shared" si="1"/>
        <v>25</v>
      </c>
      <c r="H18" s="146">
        <f t="shared" si="0"/>
        <v>4004433</v>
      </c>
      <c r="I18" s="78"/>
    </row>
    <row r="19" spans="1:8" ht="19.5" customHeight="1">
      <c r="A19" s="140" t="s">
        <v>19</v>
      </c>
      <c r="B19" s="147">
        <v>75784</v>
      </c>
      <c r="C19" s="145">
        <v>4</v>
      </c>
      <c r="D19" s="145">
        <v>2850000</v>
      </c>
      <c r="E19" s="145">
        <v>12</v>
      </c>
      <c r="F19" s="145">
        <v>1750688</v>
      </c>
      <c r="G19" s="143">
        <f t="shared" si="1"/>
        <v>16</v>
      </c>
      <c r="H19" s="146">
        <f t="shared" si="0"/>
        <v>4676472</v>
      </c>
    </row>
    <row r="20" spans="1:8" ht="19.5" customHeight="1">
      <c r="A20" s="140" t="s">
        <v>20</v>
      </c>
      <c r="B20" s="147"/>
      <c r="C20" s="145">
        <v>29</v>
      </c>
      <c r="D20" s="145">
        <v>1940000</v>
      </c>
      <c r="E20" s="145">
        <v>2</v>
      </c>
      <c r="F20" s="145">
        <v>184216</v>
      </c>
      <c r="G20" s="143">
        <f t="shared" si="1"/>
        <v>31</v>
      </c>
      <c r="H20" s="146">
        <f t="shared" si="0"/>
        <v>2124216</v>
      </c>
    </row>
    <row r="21" spans="1:8" ht="19.5" customHeight="1" thickBot="1">
      <c r="A21" s="148" t="s">
        <v>2</v>
      </c>
      <c r="B21" s="150">
        <f aca="true" t="shared" si="2" ref="B21:H21">SUM(B4:B20)</f>
        <v>545522.54</v>
      </c>
      <c r="C21" s="150">
        <f t="shared" si="2"/>
        <v>681</v>
      </c>
      <c r="D21" s="150">
        <f t="shared" si="2"/>
        <v>38317766.45999999</v>
      </c>
      <c r="E21" s="150">
        <f t="shared" si="2"/>
        <v>135</v>
      </c>
      <c r="F21" s="150">
        <f t="shared" si="2"/>
        <v>7469404</v>
      </c>
      <c r="G21" s="150">
        <f t="shared" si="2"/>
        <v>816</v>
      </c>
      <c r="H21" s="151">
        <f t="shared" si="2"/>
        <v>51480768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30" zoomScaleSheetLayoutView="130" zoomScalePageLayoutView="0" workbookViewId="0" topLeftCell="A1">
      <selection activeCell="M3" sqref="M3"/>
    </sheetView>
  </sheetViews>
  <sheetFormatPr defaultColWidth="8.875" defaultRowHeight="12.75"/>
  <cols>
    <col min="1" max="1" width="14.25390625" style="34" customWidth="1"/>
    <col min="2" max="2" width="8.62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1.75390625" style="34" customWidth="1"/>
    <col min="7" max="7" width="5.25390625" style="34" customWidth="1"/>
    <col min="8" max="8" width="14.75390625" style="34" customWidth="1"/>
    <col min="9" max="11" width="8.875" style="34" customWidth="1"/>
    <col min="12" max="16384" width="8.875" style="34" customWidth="1"/>
  </cols>
  <sheetData>
    <row r="1" spans="1:8" ht="19.5" customHeight="1" thickBot="1">
      <c r="A1" s="216" t="s">
        <v>58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38"/>
      <c r="H4" s="139">
        <v>6136751</v>
      </c>
    </row>
    <row r="5" spans="1:8" ht="19.5" customHeight="1">
      <c r="A5" s="140" t="s">
        <v>5</v>
      </c>
      <c r="B5" s="141">
        <v>25000</v>
      </c>
      <c r="C5" s="142">
        <v>143</v>
      </c>
      <c r="D5" s="167">
        <v>4649500</v>
      </c>
      <c r="E5" s="143">
        <v>16</v>
      </c>
      <c r="F5" s="167">
        <v>666992.2</v>
      </c>
      <c r="G5" s="143">
        <f>C5+E5</f>
        <v>159</v>
      </c>
      <c r="H5" s="144">
        <f aca="true" t="shared" si="0" ref="H5:H20">B5+D5+F5</f>
        <v>5341492.2</v>
      </c>
    </row>
    <row r="6" spans="1:8" ht="19.5" customHeight="1">
      <c r="A6" s="140" t="s">
        <v>6</v>
      </c>
      <c r="B6" s="141"/>
      <c r="C6" s="142">
        <v>23</v>
      </c>
      <c r="D6" s="167">
        <v>1775639.3</v>
      </c>
      <c r="E6" s="143">
        <v>5</v>
      </c>
      <c r="F6" s="167">
        <v>570000</v>
      </c>
      <c r="G6" s="143">
        <f aca="true" t="shared" si="1" ref="G6:G20">C6+E6</f>
        <v>28</v>
      </c>
      <c r="H6" s="144">
        <f t="shared" si="0"/>
        <v>2345639.3</v>
      </c>
    </row>
    <row r="7" spans="1:8" ht="19.5" customHeight="1">
      <c r="A7" s="140" t="s">
        <v>7</v>
      </c>
      <c r="B7" s="141">
        <v>170607.78</v>
      </c>
      <c r="C7" s="142">
        <v>62</v>
      </c>
      <c r="D7" s="167">
        <v>4206914.62</v>
      </c>
      <c r="E7" s="143">
        <v>8</v>
      </c>
      <c r="F7" s="143">
        <v>630000</v>
      </c>
      <c r="G7" s="143">
        <f t="shared" si="1"/>
        <v>70</v>
      </c>
      <c r="H7" s="144">
        <f t="shared" si="0"/>
        <v>5007522.4</v>
      </c>
    </row>
    <row r="8" spans="1:8" ht="19.5" customHeight="1">
      <c r="A8" s="140" t="s">
        <v>8</v>
      </c>
      <c r="B8" s="141">
        <v>50800</v>
      </c>
      <c r="C8" s="142">
        <v>10</v>
      </c>
      <c r="D8" s="143">
        <v>962206.3</v>
      </c>
      <c r="E8" s="143">
        <v>7</v>
      </c>
      <c r="F8" s="143">
        <v>479000</v>
      </c>
      <c r="G8" s="143">
        <f t="shared" si="1"/>
        <v>17</v>
      </c>
      <c r="H8" s="144">
        <f t="shared" si="0"/>
        <v>1492006.3</v>
      </c>
    </row>
    <row r="9" spans="1:8" ht="19.5" customHeight="1">
      <c r="A9" s="140" t="s">
        <v>9</v>
      </c>
      <c r="B9" s="141">
        <v>40390.89</v>
      </c>
      <c r="C9" s="142">
        <v>18</v>
      </c>
      <c r="D9" s="143">
        <v>1027625.81</v>
      </c>
      <c r="E9" s="143">
        <v>4</v>
      </c>
      <c r="F9" s="143">
        <v>117500</v>
      </c>
      <c r="G9" s="143">
        <f t="shared" si="1"/>
        <v>22</v>
      </c>
      <c r="H9" s="144">
        <f t="shared" si="0"/>
        <v>1185516.7</v>
      </c>
    </row>
    <row r="10" spans="1:8" ht="19.5" customHeight="1">
      <c r="A10" s="140" t="s">
        <v>10</v>
      </c>
      <c r="B10" s="141">
        <v>146197.65</v>
      </c>
      <c r="C10" s="145">
        <v>56</v>
      </c>
      <c r="D10" s="145">
        <v>3931111.85</v>
      </c>
      <c r="E10" s="145">
        <v>10</v>
      </c>
      <c r="F10" s="145">
        <v>213750</v>
      </c>
      <c r="G10" s="143">
        <f t="shared" si="1"/>
        <v>66</v>
      </c>
      <c r="H10" s="146">
        <f t="shared" si="0"/>
        <v>4291059.5</v>
      </c>
    </row>
    <row r="11" spans="1:8" ht="19.5" customHeight="1">
      <c r="A11" s="140" t="s">
        <v>11</v>
      </c>
      <c r="B11" s="141">
        <v>25879.62</v>
      </c>
      <c r="C11" s="145">
        <v>4</v>
      </c>
      <c r="D11" s="145">
        <v>583000</v>
      </c>
      <c r="E11" s="145">
        <v>2</v>
      </c>
      <c r="F11" s="145">
        <v>150714.98</v>
      </c>
      <c r="G11" s="143">
        <f t="shared" si="1"/>
        <v>6</v>
      </c>
      <c r="H11" s="146">
        <f t="shared" si="0"/>
        <v>759594.6</v>
      </c>
    </row>
    <row r="12" spans="1:8" ht="19.5" customHeight="1">
      <c r="A12" s="140" t="s">
        <v>12</v>
      </c>
      <c r="B12" s="141">
        <v>78828.1</v>
      </c>
      <c r="C12" s="145">
        <v>32</v>
      </c>
      <c r="D12" s="145">
        <v>2760000</v>
      </c>
      <c r="E12" s="145">
        <v>4</v>
      </c>
      <c r="F12" s="145">
        <v>530000</v>
      </c>
      <c r="G12" s="143">
        <f t="shared" si="1"/>
        <v>36</v>
      </c>
      <c r="H12" s="146">
        <f t="shared" si="0"/>
        <v>3368828.1</v>
      </c>
    </row>
    <row r="13" spans="1:8" ht="19.5" customHeight="1">
      <c r="A13" s="140" t="s">
        <v>13</v>
      </c>
      <c r="B13" s="141">
        <v>36066.03</v>
      </c>
      <c r="C13" s="145">
        <v>14</v>
      </c>
      <c r="D13" s="145">
        <v>984510.87</v>
      </c>
      <c r="E13" s="145">
        <v>1</v>
      </c>
      <c r="F13" s="145">
        <v>38000</v>
      </c>
      <c r="G13" s="143">
        <f t="shared" si="1"/>
        <v>15</v>
      </c>
      <c r="H13" s="146">
        <f t="shared" si="0"/>
        <v>1058576.9</v>
      </c>
    </row>
    <row r="14" spans="1:8" ht="19.5" customHeight="1">
      <c r="A14" s="140" t="s">
        <v>14</v>
      </c>
      <c r="B14" s="141">
        <v>100000</v>
      </c>
      <c r="C14" s="145">
        <v>49</v>
      </c>
      <c r="D14" s="145">
        <v>2545437.2</v>
      </c>
      <c r="E14" s="145">
        <v>11</v>
      </c>
      <c r="F14" s="145">
        <v>1057508</v>
      </c>
      <c r="G14" s="143">
        <f t="shared" si="1"/>
        <v>60</v>
      </c>
      <c r="H14" s="146">
        <f t="shared" si="0"/>
        <v>3702945.2</v>
      </c>
    </row>
    <row r="15" spans="1:8" ht="19.5" customHeight="1">
      <c r="A15" s="140" t="s">
        <v>15</v>
      </c>
      <c r="B15" s="141"/>
      <c r="C15" s="145">
        <v>22</v>
      </c>
      <c r="D15" s="145">
        <v>1338382.9</v>
      </c>
      <c r="E15" s="145">
        <v>3</v>
      </c>
      <c r="F15" s="145">
        <v>90000</v>
      </c>
      <c r="G15" s="143">
        <f t="shared" si="1"/>
        <v>25</v>
      </c>
      <c r="H15" s="146">
        <f t="shared" si="0"/>
        <v>1428382.9</v>
      </c>
    </row>
    <row r="16" spans="1:8" ht="19.5" customHeight="1">
      <c r="A16" s="140" t="s">
        <v>16</v>
      </c>
      <c r="B16" s="147">
        <v>108325.56</v>
      </c>
      <c r="C16" s="145">
        <v>52</v>
      </c>
      <c r="D16" s="145">
        <v>2464000</v>
      </c>
      <c r="E16" s="145">
        <v>19</v>
      </c>
      <c r="F16" s="145">
        <v>607147.24</v>
      </c>
      <c r="G16" s="143">
        <f t="shared" si="1"/>
        <v>71</v>
      </c>
      <c r="H16" s="146">
        <f t="shared" si="0"/>
        <v>3179472.8</v>
      </c>
    </row>
    <row r="17" spans="1:8" ht="19.5" customHeight="1">
      <c r="A17" s="140" t="s">
        <v>17</v>
      </c>
      <c r="B17" s="147">
        <v>51579.8</v>
      </c>
      <c r="C17" s="145">
        <v>18</v>
      </c>
      <c r="D17" s="145">
        <v>1230000</v>
      </c>
      <c r="E17" s="145">
        <v>7</v>
      </c>
      <c r="F17" s="145">
        <v>240000</v>
      </c>
      <c r="G17" s="143">
        <f t="shared" si="1"/>
        <v>25</v>
      </c>
      <c r="H17" s="146">
        <f t="shared" si="0"/>
        <v>1521579.8</v>
      </c>
    </row>
    <row r="18" spans="1:8" ht="19.5" customHeight="1">
      <c r="A18" s="140" t="s">
        <v>18</v>
      </c>
      <c r="B18" s="147">
        <v>133000</v>
      </c>
      <c r="C18" s="145">
        <v>18</v>
      </c>
      <c r="D18" s="169">
        <v>3325000</v>
      </c>
      <c r="E18" s="145">
        <v>8</v>
      </c>
      <c r="F18" s="169">
        <v>451194.9</v>
      </c>
      <c r="G18" s="143">
        <f t="shared" si="1"/>
        <v>26</v>
      </c>
      <c r="H18" s="146">
        <f t="shared" si="0"/>
        <v>3909194.9</v>
      </c>
    </row>
    <row r="19" spans="1:8" ht="19.5" customHeight="1">
      <c r="A19" s="140" t="s">
        <v>19</v>
      </c>
      <c r="B19" s="147">
        <v>80000</v>
      </c>
      <c r="C19" s="145">
        <v>5</v>
      </c>
      <c r="D19" s="145">
        <v>4485252.1</v>
      </c>
      <c r="E19" s="145"/>
      <c r="F19" s="145"/>
      <c r="G19" s="143">
        <f t="shared" si="1"/>
        <v>5</v>
      </c>
      <c r="H19" s="146">
        <f t="shared" si="0"/>
        <v>4565252.1</v>
      </c>
    </row>
    <row r="20" spans="1:8" ht="19.5" customHeight="1">
      <c r="A20" s="140" t="s">
        <v>20</v>
      </c>
      <c r="B20" s="147"/>
      <c r="C20" s="145">
        <v>23</v>
      </c>
      <c r="D20" s="145">
        <v>1904635.3</v>
      </c>
      <c r="E20" s="145">
        <v>4</v>
      </c>
      <c r="F20" s="145">
        <v>169060</v>
      </c>
      <c r="G20" s="143">
        <f t="shared" si="1"/>
        <v>27</v>
      </c>
      <c r="H20" s="146">
        <f t="shared" si="0"/>
        <v>2073695.3</v>
      </c>
    </row>
    <row r="21" spans="1:8" ht="19.5" customHeight="1" thickBot="1">
      <c r="A21" s="148" t="s">
        <v>2</v>
      </c>
      <c r="B21" s="149"/>
      <c r="C21" s="150">
        <f aca="true" t="shared" si="2" ref="C21:H21">SUM(C4:C20)</f>
        <v>549</v>
      </c>
      <c r="D21" s="150">
        <f t="shared" si="2"/>
        <v>38173216.25</v>
      </c>
      <c r="E21" s="150">
        <f t="shared" si="2"/>
        <v>109</v>
      </c>
      <c r="F21" s="150">
        <f t="shared" si="2"/>
        <v>6010867.32</v>
      </c>
      <c r="G21" s="150">
        <f t="shared" si="2"/>
        <v>658</v>
      </c>
      <c r="H21" s="151">
        <f t="shared" si="2"/>
        <v>51367509.99999999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30" zoomScaleSheetLayoutView="130" zoomScalePageLayoutView="0" workbookViewId="0" topLeftCell="A1">
      <selection activeCell="B21" sqref="B21:H21"/>
    </sheetView>
  </sheetViews>
  <sheetFormatPr defaultColWidth="8.875" defaultRowHeight="12.75"/>
  <cols>
    <col min="1" max="1" width="14.25390625" style="34" customWidth="1"/>
    <col min="2" max="2" width="10.7539062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2.375" style="34" customWidth="1"/>
    <col min="7" max="7" width="5.25390625" style="34" customWidth="1"/>
    <col min="8" max="8" width="14.75390625" style="34" customWidth="1"/>
    <col min="9" max="11" width="8.875" style="34" customWidth="1"/>
    <col min="12" max="16384" width="8.875" style="34" customWidth="1"/>
  </cols>
  <sheetData>
    <row r="1" spans="1:8" ht="19.5" customHeight="1" thickBot="1">
      <c r="A1" s="216" t="s">
        <v>60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43">
        <f>C4+E4</f>
        <v>0</v>
      </c>
      <c r="H4" s="144">
        <v>5136751.000000001</v>
      </c>
    </row>
    <row r="5" spans="1:8" ht="19.5" customHeight="1">
      <c r="A5" s="140" t="s">
        <v>5</v>
      </c>
      <c r="B5" s="141">
        <v>59587.2</v>
      </c>
      <c r="C5" s="142">
        <v>135</v>
      </c>
      <c r="D5" s="167">
        <v>4206000</v>
      </c>
      <c r="E5" s="143">
        <v>6</v>
      </c>
      <c r="F5" s="167">
        <v>1194000</v>
      </c>
      <c r="G5" s="143">
        <f>C5+E5</f>
        <v>141</v>
      </c>
      <c r="H5" s="144">
        <f aca="true" t="shared" si="0" ref="H5:H20">B5+D5+F5</f>
        <v>5459587.2</v>
      </c>
    </row>
    <row r="6" spans="1:8" ht="19.5" customHeight="1">
      <c r="A6" s="140" t="s">
        <v>6</v>
      </c>
      <c r="B6" s="141">
        <v>50000</v>
      </c>
      <c r="C6" s="142">
        <v>21</v>
      </c>
      <c r="D6" s="167">
        <v>1999798.3</v>
      </c>
      <c r="E6" s="143">
        <v>7</v>
      </c>
      <c r="F6" s="167">
        <v>347700</v>
      </c>
      <c r="G6" s="143">
        <f aca="true" t="shared" si="1" ref="G6:G20">C6+E6</f>
        <v>28</v>
      </c>
      <c r="H6" s="144">
        <f t="shared" si="0"/>
        <v>2397498.3</v>
      </c>
    </row>
    <row r="7" spans="1:8" ht="19.5" customHeight="1">
      <c r="A7" s="140" t="s">
        <v>7</v>
      </c>
      <c r="B7" s="141">
        <v>170607.78</v>
      </c>
      <c r="C7" s="142">
        <v>61</v>
      </c>
      <c r="D7" s="167">
        <v>4627625.62</v>
      </c>
      <c r="E7" s="143">
        <v>8</v>
      </c>
      <c r="F7" s="143">
        <v>320000</v>
      </c>
      <c r="G7" s="143">
        <f t="shared" si="1"/>
        <v>69</v>
      </c>
      <c r="H7" s="144">
        <f t="shared" si="0"/>
        <v>5118233.4</v>
      </c>
    </row>
    <row r="8" spans="1:8" ht="19.5" customHeight="1">
      <c r="A8" s="140" t="s">
        <v>8</v>
      </c>
      <c r="B8" s="141">
        <v>50833.11</v>
      </c>
      <c r="C8" s="142">
        <v>19</v>
      </c>
      <c r="D8" s="143">
        <v>1175640.85</v>
      </c>
      <c r="E8" s="143">
        <v>5</v>
      </c>
      <c r="F8" s="143">
        <v>298519.34</v>
      </c>
      <c r="G8" s="143">
        <f t="shared" si="1"/>
        <v>24</v>
      </c>
      <c r="H8" s="144">
        <f t="shared" si="0"/>
        <v>1524993.3000000003</v>
      </c>
    </row>
    <row r="9" spans="1:8" ht="19.5" customHeight="1">
      <c r="A9" s="140" t="s">
        <v>9</v>
      </c>
      <c r="B9" s="141">
        <v>40390.89</v>
      </c>
      <c r="C9" s="142">
        <v>17</v>
      </c>
      <c r="D9" s="143">
        <v>32000</v>
      </c>
      <c r="E9" s="143">
        <v>4</v>
      </c>
      <c r="F9" s="143">
        <v>1139335.81</v>
      </c>
      <c r="G9" s="143">
        <f t="shared" si="1"/>
        <v>21</v>
      </c>
      <c r="H9" s="144">
        <f t="shared" si="0"/>
        <v>1211726.7</v>
      </c>
    </row>
    <row r="10" spans="1:8" ht="19.5" customHeight="1">
      <c r="A10" s="140" t="s">
        <v>10</v>
      </c>
      <c r="B10" s="141">
        <v>146197.65</v>
      </c>
      <c r="C10" s="145">
        <v>52</v>
      </c>
      <c r="D10" s="145">
        <v>4142231.85</v>
      </c>
      <c r="E10" s="145">
        <v>4</v>
      </c>
      <c r="F10" s="145">
        <v>97500</v>
      </c>
      <c r="G10" s="143">
        <f t="shared" si="1"/>
        <v>56</v>
      </c>
      <c r="H10" s="146">
        <f t="shared" si="0"/>
        <v>4385929.5</v>
      </c>
    </row>
    <row r="11" spans="1:8" ht="19.5" customHeight="1">
      <c r="A11" s="140" t="s">
        <v>11</v>
      </c>
      <c r="B11" s="141">
        <v>20388.6</v>
      </c>
      <c r="C11" s="145">
        <v>12</v>
      </c>
      <c r="D11" s="145">
        <v>681000</v>
      </c>
      <c r="E11" s="145">
        <v>1</v>
      </c>
      <c r="F11" s="145">
        <v>75000</v>
      </c>
      <c r="G11" s="143">
        <f t="shared" si="1"/>
        <v>13</v>
      </c>
      <c r="H11" s="146">
        <f t="shared" si="0"/>
        <v>776388.6</v>
      </c>
    </row>
    <row r="12" spans="1:8" ht="19.5" customHeight="1">
      <c r="A12" s="140" t="s">
        <v>12</v>
      </c>
      <c r="B12" s="141">
        <v>93309.1</v>
      </c>
      <c r="C12" s="145">
        <v>36</v>
      </c>
      <c r="D12" s="145">
        <v>2900000</v>
      </c>
      <c r="E12" s="145">
        <v>3</v>
      </c>
      <c r="F12" s="145">
        <v>450000</v>
      </c>
      <c r="G12" s="143">
        <f t="shared" si="1"/>
        <v>39</v>
      </c>
      <c r="H12" s="146">
        <f t="shared" si="0"/>
        <v>3443309.1</v>
      </c>
    </row>
    <row r="13" spans="1:8" ht="19.5" customHeight="1">
      <c r="A13" s="140" t="s">
        <v>13</v>
      </c>
      <c r="B13" s="141">
        <v>36066.03</v>
      </c>
      <c r="C13" s="145">
        <v>15</v>
      </c>
      <c r="D13" s="145">
        <v>1035914.87</v>
      </c>
      <c r="E13" s="145">
        <v>1</v>
      </c>
      <c r="F13" s="145">
        <v>10000</v>
      </c>
      <c r="G13" s="143">
        <f t="shared" si="1"/>
        <v>16</v>
      </c>
      <c r="H13" s="146">
        <f t="shared" si="0"/>
        <v>1081980.9</v>
      </c>
    </row>
    <row r="14" spans="1:8" ht="19.5" customHeight="1">
      <c r="A14" s="140" t="s">
        <v>14</v>
      </c>
      <c r="B14" s="141">
        <v>100000</v>
      </c>
      <c r="C14" s="145">
        <v>60</v>
      </c>
      <c r="D14" s="145">
        <v>3090813.2</v>
      </c>
      <c r="E14" s="145">
        <v>6</v>
      </c>
      <c r="F14" s="145">
        <v>594000</v>
      </c>
      <c r="G14" s="143">
        <f t="shared" si="1"/>
        <v>66</v>
      </c>
      <c r="H14" s="146">
        <f t="shared" si="0"/>
        <v>3784813.2</v>
      </c>
    </row>
    <row r="15" spans="1:8" ht="19.5" customHeight="1">
      <c r="A15" s="140" t="s">
        <v>15</v>
      </c>
      <c r="B15" s="141">
        <v>48000</v>
      </c>
      <c r="C15" s="145">
        <v>18</v>
      </c>
      <c r="D15" s="145">
        <v>1411962.9</v>
      </c>
      <c r="E15" s="145"/>
      <c r="F15" s="145"/>
      <c r="G15" s="143">
        <f t="shared" si="1"/>
        <v>18</v>
      </c>
      <c r="H15" s="146">
        <f t="shared" si="0"/>
        <v>1459962.9</v>
      </c>
    </row>
    <row r="16" spans="1:8" ht="19.5" customHeight="1">
      <c r="A16" s="140" t="s">
        <v>16</v>
      </c>
      <c r="B16" s="147">
        <v>108325.56</v>
      </c>
      <c r="C16" s="145">
        <v>63</v>
      </c>
      <c r="D16" s="145">
        <v>2791000</v>
      </c>
      <c r="E16" s="145">
        <v>2</v>
      </c>
      <c r="F16" s="145">
        <v>350441.24</v>
      </c>
      <c r="G16" s="143">
        <f t="shared" si="1"/>
        <v>65</v>
      </c>
      <c r="H16" s="146">
        <f t="shared" si="0"/>
        <v>3249766.8</v>
      </c>
    </row>
    <row r="17" spans="1:8" ht="19.5" customHeight="1">
      <c r="A17" s="140" t="s">
        <v>17</v>
      </c>
      <c r="B17" s="147">
        <v>51579.8</v>
      </c>
      <c r="C17" s="145">
        <v>23</v>
      </c>
      <c r="D17" s="145">
        <v>1273140</v>
      </c>
      <c r="E17" s="145">
        <v>11</v>
      </c>
      <c r="F17" s="145">
        <v>230500</v>
      </c>
      <c r="G17" s="143">
        <f t="shared" si="1"/>
        <v>34</v>
      </c>
      <c r="H17" s="146">
        <f t="shared" si="0"/>
        <v>1555219.8</v>
      </c>
    </row>
    <row r="18" spans="1:8" ht="19.5" customHeight="1">
      <c r="A18" s="140" t="s">
        <v>18</v>
      </c>
      <c r="B18" s="147">
        <v>130622.9</v>
      </c>
      <c r="C18" s="145">
        <v>23</v>
      </c>
      <c r="D18" s="169">
        <v>3205000</v>
      </c>
      <c r="E18" s="145">
        <v>10</v>
      </c>
      <c r="F18" s="169">
        <v>660000</v>
      </c>
      <c r="G18" s="143">
        <f t="shared" si="1"/>
        <v>33</v>
      </c>
      <c r="H18" s="146">
        <f t="shared" si="0"/>
        <v>3995622.9</v>
      </c>
    </row>
    <row r="19" spans="1:8" ht="19.5" customHeight="1">
      <c r="A19" s="140" t="s">
        <v>19</v>
      </c>
      <c r="B19" s="147">
        <v>100000</v>
      </c>
      <c r="C19" s="145">
        <v>3</v>
      </c>
      <c r="D19" s="145">
        <v>4166184.1</v>
      </c>
      <c r="E19" s="145">
        <v>2</v>
      </c>
      <c r="F19" s="145">
        <v>400000</v>
      </c>
      <c r="G19" s="143">
        <f t="shared" si="1"/>
        <v>5</v>
      </c>
      <c r="H19" s="146">
        <f t="shared" si="0"/>
        <v>4666184.1</v>
      </c>
    </row>
    <row r="20" spans="1:8" ht="19.5" customHeight="1">
      <c r="A20" s="140" t="s">
        <v>20</v>
      </c>
      <c r="B20" s="147"/>
      <c r="C20" s="145">
        <v>24</v>
      </c>
      <c r="D20" s="145">
        <v>1967542.3</v>
      </c>
      <c r="E20" s="145">
        <v>3</v>
      </c>
      <c r="F20" s="145">
        <v>152000</v>
      </c>
      <c r="G20" s="143">
        <f t="shared" si="1"/>
        <v>27</v>
      </c>
      <c r="H20" s="146">
        <f t="shared" si="0"/>
        <v>2119542.3</v>
      </c>
    </row>
    <row r="21" spans="1:8" ht="19.5" customHeight="1" thickBot="1">
      <c r="A21" s="148" t="s">
        <v>2</v>
      </c>
      <c r="B21" s="149">
        <f>SUM(B4:B20)</f>
        <v>1205908.6199999999</v>
      </c>
      <c r="C21" s="149">
        <f aca="true" t="shared" si="2" ref="C21:H21">SUM(C4:C20)</f>
        <v>582</v>
      </c>
      <c r="D21" s="149">
        <f t="shared" si="2"/>
        <v>38705853.989999995</v>
      </c>
      <c r="E21" s="149">
        <f t="shared" si="2"/>
        <v>73</v>
      </c>
      <c r="F21" s="149">
        <f t="shared" si="2"/>
        <v>6318996.390000001</v>
      </c>
      <c r="G21" s="149">
        <f t="shared" si="2"/>
        <v>655</v>
      </c>
      <c r="H21" s="149">
        <f t="shared" si="2"/>
        <v>51367509.99999999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8.875" defaultRowHeight="12.75"/>
  <cols>
    <col min="1" max="1" width="14.25390625" style="34" customWidth="1"/>
    <col min="2" max="2" width="10.7539062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2.375" style="34" customWidth="1"/>
    <col min="7" max="7" width="5.25390625" style="34" customWidth="1"/>
    <col min="8" max="8" width="14.75390625" style="34" customWidth="1"/>
    <col min="9" max="11" width="8.875" style="34" customWidth="1"/>
    <col min="12" max="16384" width="8.875" style="34" customWidth="1"/>
  </cols>
  <sheetData>
    <row r="1" spans="1:8" ht="19.5" customHeight="1" thickBot="1">
      <c r="A1" s="216" t="s">
        <v>62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43">
        <f>C4+E4</f>
        <v>0</v>
      </c>
      <c r="H4" s="144">
        <v>8141473.5</v>
      </c>
    </row>
    <row r="5" spans="1:8" ht="19.5" customHeight="1">
      <c r="A5" s="140" t="s">
        <v>5</v>
      </c>
      <c r="B5" s="141">
        <v>84729.5999999996</v>
      </c>
      <c r="C5" s="142">
        <v>150</v>
      </c>
      <c r="D5" s="167">
        <v>4110000</v>
      </c>
      <c r="E5" s="143">
        <v>5</v>
      </c>
      <c r="F5" s="167">
        <v>1190000</v>
      </c>
      <c r="G5" s="143">
        <f>C5+E5</f>
        <v>155</v>
      </c>
      <c r="H5" s="144">
        <f aca="true" t="shared" si="0" ref="H5:H20">B5+D5+F5</f>
        <v>5384729.6</v>
      </c>
    </row>
    <row r="6" spans="1:8" ht="19.5" customHeight="1">
      <c r="A6" s="140" t="s">
        <v>6</v>
      </c>
      <c r="B6" s="141">
        <v>50000</v>
      </c>
      <c r="C6" s="142">
        <v>15</v>
      </c>
      <c r="D6" s="167">
        <v>1968600.1</v>
      </c>
      <c r="E6" s="143">
        <v>6</v>
      </c>
      <c r="F6" s="167">
        <v>447000</v>
      </c>
      <c r="G6" s="143">
        <f aca="true" t="shared" si="1" ref="G6:G20">C6+E6</f>
        <v>21</v>
      </c>
      <c r="H6" s="144">
        <f t="shared" si="0"/>
        <v>2465600.1</v>
      </c>
    </row>
    <row r="7" spans="1:8" ht="19.5" customHeight="1">
      <c r="A7" s="140" t="s">
        <v>7</v>
      </c>
      <c r="B7" s="141">
        <v>187029.66</v>
      </c>
      <c r="C7" s="142">
        <v>64</v>
      </c>
      <c r="D7" s="167">
        <v>4652144.04</v>
      </c>
      <c r="E7" s="143">
        <v>3</v>
      </c>
      <c r="F7" s="143">
        <v>460000</v>
      </c>
      <c r="G7" s="143">
        <f t="shared" si="1"/>
        <v>67</v>
      </c>
      <c r="H7" s="144">
        <f t="shared" si="0"/>
        <v>5299173.7</v>
      </c>
    </row>
    <row r="8" spans="1:8" ht="19.5" customHeight="1">
      <c r="A8" s="140" t="s">
        <v>8</v>
      </c>
      <c r="B8" s="141">
        <v>47571</v>
      </c>
      <c r="C8" s="142">
        <v>25</v>
      </c>
      <c r="D8" s="143">
        <v>1351695</v>
      </c>
      <c r="E8" s="143">
        <v>3</v>
      </c>
      <c r="F8" s="143">
        <v>186443</v>
      </c>
      <c r="G8" s="143">
        <f t="shared" si="1"/>
        <v>28</v>
      </c>
      <c r="H8" s="144">
        <f t="shared" si="0"/>
        <v>1585709</v>
      </c>
    </row>
    <row r="9" spans="1:8" ht="19.5" customHeight="1">
      <c r="A9" s="140" t="s">
        <v>9</v>
      </c>
      <c r="B9" s="141">
        <v>40390.89</v>
      </c>
      <c r="C9" s="142">
        <v>16</v>
      </c>
      <c r="D9" s="143">
        <v>1099017.66</v>
      </c>
      <c r="E9" s="143">
        <v>1</v>
      </c>
      <c r="F9" s="143">
        <v>5000</v>
      </c>
      <c r="G9" s="143">
        <f t="shared" si="1"/>
        <v>17</v>
      </c>
      <c r="H9" s="144">
        <f t="shared" si="0"/>
        <v>1144408.5499999998</v>
      </c>
    </row>
    <row r="10" spans="1:8" ht="19.5" customHeight="1">
      <c r="A10" s="140" t="s">
        <v>10</v>
      </c>
      <c r="B10" s="141">
        <v>146197.65</v>
      </c>
      <c r="C10" s="145">
        <v>44</v>
      </c>
      <c r="D10" s="145">
        <v>3562319.1</v>
      </c>
      <c r="E10" s="145">
        <v>9</v>
      </c>
      <c r="F10" s="145">
        <v>433750</v>
      </c>
      <c r="G10" s="143">
        <f t="shared" si="1"/>
        <v>53</v>
      </c>
      <c r="H10" s="146">
        <f t="shared" si="0"/>
        <v>4142266.75</v>
      </c>
    </row>
    <row r="11" spans="1:8" ht="19.5" customHeight="1">
      <c r="A11" s="140" t="s">
        <v>11</v>
      </c>
      <c r="B11" s="141">
        <v>25255.9</v>
      </c>
      <c r="C11" s="145">
        <v>10</v>
      </c>
      <c r="D11" s="145">
        <v>630000</v>
      </c>
      <c r="E11" s="145">
        <v>1</v>
      </c>
      <c r="F11" s="145">
        <v>78000</v>
      </c>
      <c r="G11" s="143">
        <f t="shared" si="1"/>
        <v>11</v>
      </c>
      <c r="H11" s="146">
        <f t="shared" si="0"/>
        <v>733255.9</v>
      </c>
    </row>
    <row r="12" spans="1:8" ht="19.5" customHeight="1">
      <c r="A12" s="140" t="s">
        <v>12</v>
      </c>
      <c r="B12" s="141">
        <v>100103.6</v>
      </c>
      <c r="C12" s="145">
        <v>33</v>
      </c>
      <c r="D12" s="145">
        <v>3025000</v>
      </c>
      <c r="E12" s="145">
        <v>5</v>
      </c>
      <c r="F12" s="145">
        <v>220000</v>
      </c>
      <c r="G12" s="143">
        <f t="shared" si="1"/>
        <v>38</v>
      </c>
      <c r="H12" s="146">
        <f t="shared" si="0"/>
        <v>3345103.6</v>
      </c>
    </row>
    <row r="13" spans="1:8" ht="19.5" customHeight="1">
      <c r="A13" s="140" t="s">
        <v>13</v>
      </c>
      <c r="B13" s="141">
        <v>36066.03</v>
      </c>
      <c r="C13" s="145">
        <v>17</v>
      </c>
      <c r="D13" s="145">
        <v>945804.8200000001</v>
      </c>
      <c r="E13" s="145">
        <v>1</v>
      </c>
      <c r="F13" s="145">
        <v>40000</v>
      </c>
      <c r="G13" s="143">
        <f t="shared" si="1"/>
        <v>18</v>
      </c>
      <c r="H13" s="146">
        <f t="shared" si="0"/>
        <v>1021870.8500000001</v>
      </c>
    </row>
    <row r="14" spans="1:8" ht="19.5" customHeight="1">
      <c r="A14" s="140" t="s">
        <v>14</v>
      </c>
      <c r="B14" s="141">
        <v>50000</v>
      </c>
      <c r="C14" s="145">
        <v>94</v>
      </c>
      <c r="D14" s="145">
        <v>3163809.86</v>
      </c>
      <c r="E14" s="145">
        <v>6</v>
      </c>
      <c r="F14" s="145">
        <v>360735.93999999994</v>
      </c>
      <c r="G14" s="143">
        <f t="shared" si="1"/>
        <v>100</v>
      </c>
      <c r="H14" s="146">
        <f t="shared" si="0"/>
        <v>3574545.8</v>
      </c>
    </row>
    <row r="15" spans="1:8" ht="19.5" customHeight="1">
      <c r="A15" s="140" t="s">
        <v>15</v>
      </c>
      <c r="B15" s="141"/>
      <c r="C15" s="145">
        <v>18</v>
      </c>
      <c r="D15" s="145">
        <v>1528640.85</v>
      </c>
      <c r="E15" s="145"/>
      <c r="F15" s="145"/>
      <c r="G15" s="143">
        <f t="shared" si="1"/>
        <v>18</v>
      </c>
      <c r="H15" s="146">
        <f t="shared" si="0"/>
        <v>1528640.85</v>
      </c>
    </row>
    <row r="16" spans="1:8" ht="19.5" customHeight="1">
      <c r="A16" s="140" t="s">
        <v>16</v>
      </c>
      <c r="B16" s="147">
        <v>119496.03</v>
      </c>
      <c r="C16" s="145">
        <v>69</v>
      </c>
      <c r="D16" s="145">
        <v>3150000</v>
      </c>
      <c r="E16" s="145">
        <v>2</v>
      </c>
      <c r="F16" s="145">
        <v>116224.82</v>
      </c>
      <c r="G16" s="143">
        <f t="shared" si="1"/>
        <v>71</v>
      </c>
      <c r="H16" s="146">
        <f t="shared" si="0"/>
        <v>3385720.8499999996</v>
      </c>
    </row>
    <row r="17" spans="1:8" ht="19.5" customHeight="1">
      <c r="A17" s="140" t="s">
        <v>17</v>
      </c>
      <c r="B17" s="147">
        <v>56717.13</v>
      </c>
      <c r="C17" s="145">
        <v>28</v>
      </c>
      <c r="D17" s="145">
        <v>1438268.22</v>
      </c>
      <c r="E17" s="145">
        <v>5</v>
      </c>
      <c r="F17" s="145">
        <v>112000</v>
      </c>
      <c r="G17" s="143">
        <f t="shared" si="1"/>
        <v>33</v>
      </c>
      <c r="H17" s="146">
        <f t="shared" si="0"/>
        <v>1606985.3499999999</v>
      </c>
    </row>
    <row r="18" spans="1:8" ht="19.5" customHeight="1">
      <c r="A18" s="140" t="s">
        <v>18</v>
      </c>
      <c r="B18" s="147">
        <v>132969.65</v>
      </c>
      <c r="C18" s="145">
        <v>45</v>
      </c>
      <c r="D18" s="169">
        <v>3494000</v>
      </c>
      <c r="E18" s="145">
        <v>12</v>
      </c>
      <c r="F18" s="169">
        <v>565000</v>
      </c>
      <c r="G18" s="143">
        <f t="shared" si="1"/>
        <v>57</v>
      </c>
      <c r="H18" s="146">
        <f t="shared" si="0"/>
        <v>4191969.65</v>
      </c>
    </row>
    <row r="19" spans="1:8" ht="19.5" customHeight="1">
      <c r="A19" s="140" t="s">
        <v>19</v>
      </c>
      <c r="B19" s="147">
        <v>166702.8</v>
      </c>
      <c r="C19" s="145">
        <v>3</v>
      </c>
      <c r="D19" s="145">
        <v>4156543.2</v>
      </c>
      <c r="E19" s="145">
        <v>2</v>
      </c>
      <c r="F19" s="145">
        <v>400000</v>
      </c>
      <c r="G19" s="143">
        <f t="shared" si="1"/>
        <v>5</v>
      </c>
      <c r="H19" s="146">
        <f t="shared" si="0"/>
        <v>4723246</v>
      </c>
    </row>
    <row r="20" spans="1:8" ht="19.5" customHeight="1">
      <c r="A20" s="140" t="s">
        <v>20</v>
      </c>
      <c r="B20" s="147">
        <v>50000</v>
      </c>
      <c r="C20" s="145">
        <v>23</v>
      </c>
      <c r="D20" s="145">
        <v>1869289.95</v>
      </c>
      <c r="E20" s="145">
        <v>2</v>
      </c>
      <c r="F20" s="145">
        <v>82500</v>
      </c>
      <c r="G20" s="143">
        <f t="shared" si="1"/>
        <v>25</v>
      </c>
      <c r="H20" s="146">
        <f t="shared" si="0"/>
        <v>2001789.95</v>
      </c>
    </row>
    <row r="21" spans="1:8" ht="19.5" customHeight="1" thickBot="1">
      <c r="A21" s="148" t="s">
        <v>2</v>
      </c>
      <c r="B21" s="184">
        <f>SUM(B4:B20)</f>
        <v>1293229.9399999997</v>
      </c>
      <c r="C21" s="185">
        <f aca="true" t="shared" si="2" ref="C21:H21">SUM(C4:C20)</f>
        <v>654</v>
      </c>
      <c r="D21" s="185">
        <f t="shared" si="2"/>
        <v>40145132.800000004</v>
      </c>
      <c r="E21" s="185">
        <f t="shared" si="2"/>
        <v>63</v>
      </c>
      <c r="F21" s="185">
        <f t="shared" si="2"/>
        <v>4696653.76</v>
      </c>
      <c r="G21" s="185">
        <f t="shared" si="2"/>
        <v>717</v>
      </c>
      <c r="H21" s="186">
        <f t="shared" si="2"/>
        <v>54276490.00000001</v>
      </c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Q18" sqref="Q18"/>
    </sheetView>
  </sheetViews>
  <sheetFormatPr defaultColWidth="8.875" defaultRowHeight="12.75"/>
  <cols>
    <col min="1" max="1" width="14.25390625" style="34" customWidth="1"/>
    <col min="2" max="2" width="10.75390625" style="34" customWidth="1"/>
    <col min="3" max="3" width="6.00390625" style="34" customWidth="1"/>
    <col min="4" max="4" width="13.375" style="34" customWidth="1"/>
    <col min="5" max="5" width="6.00390625" style="34" customWidth="1"/>
    <col min="6" max="6" width="12.375" style="34" customWidth="1"/>
    <col min="7" max="7" width="5.25390625" style="34" customWidth="1"/>
    <col min="8" max="8" width="14.75390625" style="34" customWidth="1"/>
    <col min="9" max="16384" width="8.875" style="34" customWidth="1"/>
  </cols>
  <sheetData>
    <row r="1" spans="1:8" ht="19.5" customHeight="1" thickBot="1">
      <c r="A1" s="216" t="s">
        <v>61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6"/>
      <c r="F4" s="136"/>
      <c r="G4" s="143">
        <f>C4+E4</f>
        <v>0</v>
      </c>
      <c r="H4" s="144">
        <v>9013306.25</v>
      </c>
    </row>
    <row r="5" spans="1:8" ht="19.5" customHeight="1">
      <c r="A5" s="140" t="s">
        <v>5</v>
      </c>
      <c r="B5" s="147">
        <v>98017.95</v>
      </c>
      <c r="C5" s="142">
        <v>3</v>
      </c>
      <c r="D5" s="167">
        <v>4630000</v>
      </c>
      <c r="E5" s="143">
        <v>2</v>
      </c>
      <c r="F5" s="167">
        <v>1260000</v>
      </c>
      <c r="G5" s="143">
        <f>C5+E5</f>
        <v>5</v>
      </c>
      <c r="H5" s="144">
        <f aca="true" t="shared" si="0" ref="H5:H20">B5+D5+F5</f>
        <v>5988017.95</v>
      </c>
    </row>
    <row r="6" spans="1:8" ht="19.5" customHeight="1">
      <c r="A6" s="140" t="s">
        <v>6</v>
      </c>
      <c r="B6" s="147"/>
      <c r="C6" s="142">
        <v>5</v>
      </c>
      <c r="D6" s="167">
        <v>2772936.3</v>
      </c>
      <c r="E6" s="143"/>
      <c r="F6" s="167"/>
      <c r="G6" s="143">
        <f aca="true" t="shared" si="1" ref="G6:G20">C6+E6</f>
        <v>5</v>
      </c>
      <c r="H6" s="144">
        <f t="shared" si="0"/>
        <v>2772936.3</v>
      </c>
    </row>
    <row r="7" spans="1:8" ht="19.5" customHeight="1">
      <c r="A7" s="140" t="s">
        <v>7</v>
      </c>
      <c r="B7" s="147">
        <v>209044.62</v>
      </c>
      <c r="C7" s="142">
        <v>5</v>
      </c>
      <c r="D7" s="167">
        <v>5308886.28</v>
      </c>
      <c r="E7" s="143">
        <v>5</v>
      </c>
      <c r="F7" s="143">
        <v>405000</v>
      </c>
      <c r="G7" s="143">
        <f t="shared" si="1"/>
        <v>10</v>
      </c>
      <c r="H7" s="144">
        <f t="shared" si="0"/>
        <v>5922930.9</v>
      </c>
    </row>
    <row r="8" spans="1:8" ht="19.5" customHeight="1">
      <c r="A8" s="140" t="s">
        <v>8</v>
      </c>
      <c r="B8" s="147">
        <v>53000</v>
      </c>
      <c r="C8" s="142">
        <v>17</v>
      </c>
      <c r="D8" s="143">
        <v>1450859</v>
      </c>
      <c r="E8" s="143">
        <v>3</v>
      </c>
      <c r="F8" s="143">
        <v>263000</v>
      </c>
      <c r="G8" s="143">
        <f t="shared" si="1"/>
        <v>20</v>
      </c>
      <c r="H8" s="144">
        <f t="shared" si="0"/>
        <v>1766859</v>
      </c>
    </row>
    <row r="9" spans="1:8" ht="19.5" customHeight="1">
      <c r="A9" s="140" t="s">
        <v>9</v>
      </c>
      <c r="B9" s="147">
        <v>44483.55</v>
      </c>
      <c r="C9" s="142">
        <v>13</v>
      </c>
      <c r="D9" s="143">
        <v>991083.7</v>
      </c>
      <c r="E9" s="143">
        <v>4</v>
      </c>
      <c r="F9" s="143">
        <v>235000</v>
      </c>
      <c r="G9" s="143">
        <f t="shared" si="1"/>
        <v>17</v>
      </c>
      <c r="H9" s="144">
        <f t="shared" si="0"/>
        <v>1270567.25</v>
      </c>
    </row>
    <row r="10" spans="1:8" ht="19.5" customHeight="1">
      <c r="A10" s="140" t="s">
        <v>10</v>
      </c>
      <c r="B10" s="147">
        <v>159143.07</v>
      </c>
      <c r="C10" s="145">
        <v>40</v>
      </c>
      <c r="D10" s="145">
        <v>4180000</v>
      </c>
      <c r="E10" s="145">
        <v>10</v>
      </c>
      <c r="F10" s="145">
        <v>169910.58000000002</v>
      </c>
      <c r="G10" s="143">
        <f t="shared" si="1"/>
        <v>50</v>
      </c>
      <c r="H10" s="146">
        <f t="shared" si="0"/>
        <v>4509053.65</v>
      </c>
    </row>
    <row r="11" spans="1:8" ht="19.5" customHeight="1">
      <c r="A11" s="140" t="s">
        <v>11</v>
      </c>
      <c r="B11" s="147">
        <v>27630</v>
      </c>
      <c r="C11" s="145">
        <v>7</v>
      </c>
      <c r="D11" s="145">
        <v>566004.55</v>
      </c>
      <c r="E11" s="145">
        <v>3</v>
      </c>
      <c r="F11" s="145">
        <v>190000</v>
      </c>
      <c r="G11" s="143">
        <f t="shared" si="1"/>
        <v>10</v>
      </c>
      <c r="H11" s="146">
        <f t="shared" si="0"/>
        <v>783634.55</v>
      </c>
    </row>
    <row r="12" spans="1:8" ht="19.5" customHeight="1">
      <c r="A12" s="140" t="s">
        <v>12</v>
      </c>
      <c r="B12" s="147">
        <v>130015.25</v>
      </c>
      <c r="C12" s="145">
        <v>44</v>
      </c>
      <c r="D12" s="145">
        <v>3382000</v>
      </c>
      <c r="E12" s="145">
        <v>3</v>
      </c>
      <c r="F12" s="145">
        <v>175000</v>
      </c>
      <c r="G12" s="143">
        <f t="shared" si="1"/>
        <v>47</v>
      </c>
      <c r="H12" s="146">
        <f t="shared" si="0"/>
        <v>3687015.25</v>
      </c>
    </row>
    <row r="13" spans="1:8" ht="19.5" customHeight="1">
      <c r="A13" s="140" t="s">
        <v>13</v>
      </c>
      <c r="B13" s="147">
        <v>38680.08</v>
      </c>
      <c r="C13" s="145">
        <v>14</v>
      </c>
      <c r="D13" s="145">
        <v>1027255.52</v>
      </c>
      <c r="E13" s="145">
        <v>1</v>
      </c>
      <c r="F13" s="145">
        <v>30000</v>
      </c>
      <c r="G13" s="143">
        <f t="shared" si="1"/>
        <v>15</v>
      </c>
      <c r="H13" s="146">
        <f t="shared" si="0"/>
        <v>1095935.6</v>
      </c>
    </row>
    <row r="14" spans="1:8" ht="19.5" customHeight="1">
      <c r="A14" s="140" t="s">
        <v>14</v>
      </c>
      <c r="B14" s="147">
        <v>130000</v>
      </c>
      <c r="C14" s="145">
        <v>49</v>
      </c>
      <c r="D14" s="145">
        <v>3333650.3</v>
      </c>
      <c r="E14" s="145">
        <v>2</v>
      </c>
      <c r="F14" s="145">
        <v>500000</v>
      </c>
      <c r="G14" s="143">
        <f t="shared" si="1"/>
        <v>51</v>
      </c>
      <c r="H14" s="146">
        <f t="shared" si="0"/>
        <v>3963650.3</v>
      </c>
    </row>
    <row r="15" spans="1:8" ht="19.5" customHeight="1">
      <c r="A15" s="140" t="s">
        <v>15</v>
      </c>
      <c r="B15" s="147">
        <v>60000</v>
      </c>
      <c r="C15" s="145">
        <v>17</v>
      </c>
      <c r="D15" s="145">
        <v>1668588.9</v>
      </c>
      <c r="E15" s="145"/>
      <c r="F15" s="145"/>
      <c r="G15" s="143">
        <f t="shared" si="1"/>
        <v>17</v>
      </c>
      <c r="H15" s="146">
        <f t="shared" si="0"/>
        <v>1728588.9</v>
      </c>
    </row>
    <row r="16" spans="1:8" ht="19.5" customHeight="1">
      <c r="A16" s="140" t="s">
        <v>16</v>
      </c>
      <c r="B16" s="147">
        <v>132879.24</v>
      </c>
      <c r="C16" s="145">
        <v>13</v>
      </c>
      <c r="D16" s="145">
        <v>3582032.56</v>
      </c>
      <c r="E16" s="145">
        <v>1</v>
      </c>
      <c r="F16" s="145">
        <v>50000</v>
      </c>
      <c r="G16" s="143">
        <f t="shared" si="1"/>
        <v>14</v>
      </c>
      <c r="H16" s="146">
        <f t="shared" si="0"/>
        <v>3764911.8</v>
      </c>
    </row>
    <row r="17" spans="1:8" ht="19.5" customHeight="1">
      <c r="A17" s="140" t="s">
        <v>17</v>
      </c>
      <c r="B17" s="147">
        <v>63000</v>
      </c>
      <c r="C17" s="145">
        <v>22</v>
      </c>
      <c r="D17" s="145">
        <v>1670745.85</v>
      </c>
      <c r="E17" s="145">
        <v>2</v>
      </c>
      <c r="F17" s="145">
        <v>68000</v>
      </c>
      <c r="G17" s="143">
        <f t="shared" si="1"/>
        <v>24</v>
      </c>
      <c r="H17" s="146">
        <f t="shared" si="0"/>
        <v>1801745.85</v>
      </c>
    </row>
    <row r="18" spans="1:8" ht="19.5" customHeight="1">
      <c r="A18" s="140" t="s">
        <v>18</v>
      </c>
      <c r="B18" s="147">
        <v>158946.65</v>
      </c>
      <c r="C18" s="145">
        <v>28</v>
      </c>
      <c r="D18" s="169">
        <v>3270000</v>
      </c>
      <c r="E18" s="145">
        <v>9</v>
      </c>
      <c r="F18" s="145">
        <v>1220000</v>
      </c>
      <c r="G18" s="143">
        <f t="shared" si="1"/>
        <v>37</v>
      </c>
      <c r="H18" s="146">
        <f t="shared" si="0"/>
        <v>4648946.65</v>
      </c>
    </row>
    <row r="19" spans="1:8" ht="19.5" customHeight="1">
      <c r="A19" s="140" t="s">
        <v>19</v>
      </c>
      <c r="B19" s="147">
        <v>184059.66</v>
      </c>
      <c r="C19" s="145">
        <v>3</v>
      </c>
      <c r="D19" s="145">
        <v>4530964.04</v>
      </c>
      <c r="E19" s="145">
        <v>1</v>
      </c>
      <c r="F19" s="145">
        <v>500000</v>
      </c>
      <c r="G19" s="143">
        <f t="shared" si="1"/>
        <v>4</v>
      </c>
      <c r="H19" s="146">
        <f t="shared" si="0"/>
        <v>5215023.7</v>
      </c>
    </row>
    <row r="20" spans="1:8" ht="19.5" customHeight="1">
      <c r="A20" s="140" t="s">
        <v>20</v>
      </c>
      <c r="B20" s="147"/>
      <c r="C20" s="145">
        <v>24</v>
      </c>
      <c r="D20" s="145">
        <v>2155588.1</v>
      </c>
      <c r="E20" s="145"/>
      <c r="F20" s="145"/>
      <c r="G20" s="143">
        <f t="shared" si="1"/>
        <v>24</v>
      </c>
      <c r="H20" s="146">
        <f t="shared" si="0"/>
        <v>2155588.1</v>
      </c>
    </row>
    <row r="21" spans="1:9" ht="19.5" customHeight="1" thickBot="1">
      <c r="A21" s="148" t="s">
        <v>2</v>
      </c>
      <c r="B21" s="184">
        <f>SUM(B4:B20)</f>
        <v>1488900.0699999996</v>
      </c>
      <c r="C21" s="185">
        <f aca="true" t="shared" si="2" ref="C21:H21">SUM(C4:C20)</f>
        <v>304</v>
      </c>
      <c r="D21" s="185">
        <f t="shared" si="2"/>
        <v>44520595.1</v>
      </c>
      <c r="E21" s="185">
        <f t="shared" si="2"/>
        <v>46</v>
      </c>
      <c r="F21" s="185">
        <f t="shared" si="2"/>
        <v>5065910.58</v>
      </c>
      <c r="G21" s="185">
        <f t="shared" si="2"/>
        <v>350</v>
      </c>
      <c r="H21" s="185">
        <f t="shared" si="2"/>
        <v>60088711.99999999</v>
      </c>
      <c r="I21" s="226"/>
    </row>
    <row r="22" spans="4:8" ht="14.25">
      <c r="D22" s="176"/>
      <c r="E22" s="176"/>
      <c r="F22" s="176"/>
      <c r="G22" s="176"/>
      <c r="H22" s="176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24" zoomScaleSheetLayoutView="124" zoomScalePageLayoutView="0" workbookViewId="0" topLeftCell="A4">
      <selection activeCell="C22" sqref="C22"/>
    </sheetView>
  </sheetViews>
  <sheetFormatPr defaultColWidth="8.875" defaultRowHeight="12.75"/>
  <cols>
    <col min="1" max="1" width="14.125" style="34" customWidth="1"/>
    <col min="2" max="2" width="10.375" style="34" customWidth="1"/>
    <col min="3" max="3" width="7.25390625" style="34" customWidth="1"/>
    <col min="4" max="4" width="12.875" style="34" customWidth="1"/>
    <col min="5" max="5" width="6.75390625" style="34" customWidth="1"/>
    <col min="6" max="6" width="12.25390625" style="34" customWidth="1"/>
    <col min="7" max="7" width="6.875" style="34" customWidth="1"/>
    <col min="8" max="8" width="14.875" style="34" customWidth="1"/>
    <col min="9" max="16384" width="8.875" style="34" customWidth="1"/>
  </cols>
  <sheetData>
    <row r="1" spans="1:8" ht="19.5" customHeight="1" thickBot="1">
      <c r="A1" s="216" t="s">
        <v>44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4" customHeight="1">
      <c r="A3" s="128" t="s">
        <v>21</v>
      </c>
      <c r="B3" s="129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30" customHeight="1">
      <c r="A4" s="128" t="s">
        <v>23</v>
      </c>
      <c r="B4" s="129"/>
      <c r="C4" s="130"/>
      <c r="D4" s="131"/>
      <c r="E4" s="132"/>
      <c r="F4" s="131"/>
      <c r="G4" s="132"/>
      <c r="H4" s="180">
        <f>'2009'!G5+'2010 YILI'!S6</f>
        <v>949298</v>
      </c>
    </row>
    <row r="5" spans="1:8" ht="28.5">
      <c r="A5" s="128" t="s">
        <v>22</v>
      </c>
      <c r="B5" s="153"/>
      <c r="C5" s="135"/>
      <c r="D5" s="138"/>
      <c r="E5" s="138"/>
      <c r="F5" s="138"/>
      <c r="G5" s="138"/>
      <c r="H5" s="181">
        <f>'2006'!G4+'2007'!G4+'2008'!G4+'2009'!G4+'2010 YILI'!S5+'2011 YILI'!S5+'2012 YILI'!H4+'2013 YILI'!H4+'2014 YILI'!H4+'2015 YILI'!H4+'2016 YILI'!H4+'2017 YILI'!H4+'2018 YILI'!H4+'2019 YILI'!H4+'2020 YILI'!H4+'2021 YILI'!H4</f>
        <v>55670441.33</v>
      </c>
    </row>
    <row r="6" spans="1:8" ht="19.5" customHeight="1">
      <c r="A6" s="140" t="s">
        <v>5</v>
      </c>
      <c r="B6" s="147">
        <f>'2012 YILI'!B5+'2013 YILI'!B5+'2014 YILI'!B5+'2015 YILI'!B5+'2016 YILI'!B5+'2017 YILI'!B5+'2018 YILI'!B5+'2019 YILI'!B5+'2020 YILI'!B5+'2021 YILI'!B5</f>
        <v>210941.79999999958</v>
      </c>
      <c r="C6" s="142">
        <f>'2005'!B4+'2006'!B5+'2007'!B5+'2008'!B5+'2009'!B6+'2010 YILI'!N7+'2011 YILI'!N7+'2012 YILI'!C5+'2013 YILI'!C5+'2014 YILI'!C5+'2015 YILI'!C5+'2016 YILI'!C5+'2017 YILI'!C5+'2018 YILI'!C5+'2019 YILI'!C5+'2020 YILI'!C5+'2021 YILI'!C5</f>
        <v>1064</v>
      </c>
      <c r="D6" s="142">
        <f>'2005'!C4+'2006'!C5+'2007'!C5+'2008'!C5+'2009'!C6+'2010 YILI'!O7+'2011 YILI'!O7+'2012 YILI'!D5+'2013 YILI'!D5+'2014 YILI'!D5+'2015 YILI'!D5+'2016 YILI'!D5+'2017 YILI'!D5+'2018 YILI'!D5+'2019 YILI'!D5+'2020 YILI'!D5+'2021 YILI'!D5</f>
        <v>38013295.4</v>
      </c>
      <c r="E6" s="142">
        <f>'2005'!D4+'2006'!D5+'2007'!D5+'2008'!D5+'2009'!D6+'2010 YILI'!P7+'2011 YILI'!P7+'2012 YILI'!E5+'2013 YILI'!E5+'2014 YILI'!E5+'2015 YILI'!E5+'2016 YILI'!E5+'2017 YILI'!E5+'2018 YILI'!E5+'2019 YILI'!E5+'2020 YILI'!E5+'2021 YILI'!E5</f>
        <v>166</v>
      </c>
      <c r="F6" s="142">
        <f>'2005'!E4+'2006'!E5+'2007'!E5+'2008'!E5+'2009'!E6+'2010 YILI'!Q7+'2011 YILI'!Q7+'2012 YILI'!F5+'2013 YILI'!F5+'2014 YILI'!F5+'2015 YILI'!F5+'2016 YILI'!F5+'2017 YILI'!F5+'2018 YILI'!F5+'2019 YILI'!F5+'2020 YILI'!F5+'2021 YILI'!F5</f>
        <v>10107746.18</v>
      </c>
      <c r="G6" s="143">
        <f>C6+E6</f>
        <v>1230</v>
      </c>
      <c r="H6" s="144">
        <f aca="true" t="shared" si="0" ref="H6:H11">D6+F6+B6</f>
        <v>48331983.379999995</v>
      </c>
    </row>
    <row r="7" spans="1:8" ht="19.5" customHeight="1">
      <c r="A7" s="140" t="s">
        <v>6</v>
      </c>
      <c r="B7" s="147">
        <f>'2012 YILI'!B6+'2013 YILI'!B6+'2014 YILI'!B6+'2015 YILI'!B6+'2016 YILI'!B6+'2017 YILI'!B6+'2018 YILI'!B6+'2019 YILI'!B6+'2020 YILI'!B6+'2021 YILI'!B6</f>
        <v>100000</v>
      </c>
      <c r="C7" s="142">
        <f>'2005'!B5+'2006'!B6+'2007'!B6+'2008'!B6+'2009'!B7+'2010 YILI'!N8+'2011 YILI'!N8+'2012 YILI'!C6+'2013 YILI'!C6+'2014 YILI'!C6+'2015 YILI'!C6+'2016 YILI'!C6+'2017 YILI'!C6+'2018 YILI'!C6+'2019 YILI'!C6+'2020 YILI'!C6+'2021 YILI'!C6</f>
        <v>317</v>
      </c>
      <c r="D7" s="142">
        <f>'2005'!C5+'2006'!C6+'2007'!C6+'2008'!C6+'2009'!C7+'2010 YILI'!O8+'2011 YILI'!O8+'2012 YILI'!D6+'2013 YILI'!D6+'2014 YILI'!D6+'2015 YILI'!D6+'2016 YILI'!D6+'2017 YILI'!D6+'2018 YILI'!D6+'2019 YILI'!D6+'2020 YILI'!D6+'2021 YILI'!D6</f>
        <v>23544262.550000004</v>
      </c>
      <c r="E7" s="142">
        <f>'2005'!D5+'2006'!D6+'2007'!D6+'2008'!D6+'2009'!D7+'2010 YILI'!P8+'2011 YILI'!P8+'2012 YILI'!E6+'2013 YILI'!E6+'2014 YILI'!E6+'2015 YILI'!E6+'2016 YILI'!E6+'2017 YILI'!E6+'2018 YILI'!E6+'2019 YILI'!E6+'2020 YILI'!E6+'2021 YILI'!E6</f>
        <v>102</v>
      </c>
      <c r="F7" s="142">
        <f>'2005'!E5+'2006'!E6+'2007'!E6+'2008'!E6+'2009'!E7+'2010 YILI'!Q8+'2011 YILI'!Q8+'2012 YILI'!F6+'2013 YILI'!F6+'2014 YILI'!F6+'2015 YILI'!F6+'2016 YILI'!F6+'2017 YILI'!F6+'2018 YILI'!F6+'2019 YILI'!F6+'2020 YILI'!F6+'2021 YILI'!F6</f>
        <v>3445079.3</v>
      </c>
      <c r="G7" s="143">
        <f aca="true" t="shared" si="1" ref="G7:G21">C7+E7</f>
        <v>419</v>
      </c>
      <c r="H7" s="144">
        <f t="shared" si="0"/>
        <v>27089341.850000005</v>
      </c>
    </row>
    <row r="8" spans="1:8" ht="19.5" customHeight="1">
      <c r="A8" s="140" t="s">
        <v>7</v>
      </c>
      <c r="B8" s="147">
        <f>'2012 YILI'!B7+'2013 YILI'!B7+'2014 YILI'!B7+'2015 YILI'!B7+'2016 YILI'!B7+'2017 YILI'!B7+'2018 YILI'!B7+'2019 YILI'!B7+'2020 YILI'!B7+'2021 YILI'!B7</f>
        <v>710628.52</v>
      </c>
      <c r="C8" s="142">
        <f>'2005'!B6+'2006'!B7+'2007'!B7+'2008'!B7+'2009'!B8+'2010 YILI'!N9+'2011 YILI'!N9+'2012 YILI'!C7+'2013 YILI'!C7+'2014 YILI'!C7+'2015 YILI'!C7+'2016 YILI'!C7+'2017 YILI'!C7+'2018 YILI'!C7+'2019 YILI'!C7+'2020 YILI'!C7+'2021 YILI'!C7</f>
        <v>881</v>
      </c>
      <c r="D8" s="142">
        <f>'2005'!C6+'2006'!C7+'2007'!C7+'2008'!C7+'2009'!C8+'2010 YILI'!O9+'2011 YILI'!O9+'2012 YILI'!D7+'2013 YILI'!D7+'2014 YILI'!D7+'2015 YILI'!D7+'2016 YILI'!D7+'2017 YILI'!D7+'2018 YILI'!D7+'2019 YILI'!D7+'2020 YILI'!D7+'2021 YILI'!D7</f>
        <v>40180621.4</v>
      </c>
      <c r="E8" s="142">
        <f>'2005'!D6+'2006'!D7+'2007'!D7+'2008'!D7+'2009'!D8+'2010 YILI'!P9+'2011 YILI'!P9+'2012 YILI'!E7+'2013 YILI'!E7+'2014 YILI'!E7+'2015 YILI'!E7+'2016 YILI'!E7+'2017 YILI'!E7+'2018 YILI'!E7+'2019 YILI'!E7+'2020 YILI'!E7+'2021 YILI'!E7</f>
        <v>102</v>
      </c>
      <c r="F8" s="142">
        <f>'2005'!E6+'2006'!E7+'2007'!E7+'2008'!E7+'2009'!E8+'2010 YILI'!Q9+'2011 YILI'!Q9+'2012 YILI'!F7+'2013 YILI'!F7+'2014 YILI'!F7+'2015 YILI'!F7+'2016 YILI'!F7+'2017 YILI'!F7+'2018 YILI'!F7+'2019 YILI'!F7+'2020 YILI'!F7+'2021 YILI'!F7</f>
        <v>6693142.03</v>
      </c>
      <c r="G8" s="143">
        <f t="shared" si="1"/>
        <v>983</v>
      </c>
      <c r="H8" s="144">
        <f t="shared" si="0"/>
        <v>47584391.95</v>
      </c>
    </row>
    <row r="9" spans="1:8" ht="19.5" customHeight="1">
      <c r="A9" s="140" t="s">
        <v>8</v>
      </c>
      <c r="B9" s="147">
        <f>'2012 YILI'!B8+'2013 YILI'!B8+'2014 YILI'!B8+'2015 YILI'!B8+'2016 YILI'!B8+'2017 YILI'!B8+'2018 YILI'!B8+'2019 YILI'!B8+'2020 YILI'!B8+'2021 YILI'!B8</f>
        <v>196166.11</v>
      </c>
      <c r="C9" s="142">
        <f>'2005'!B7+'2006'!B8+'2007'!B8+'2008'!B8+'2009'!B9+'2010 YILI'!N10+'2011 YILI'!N10+'2012 YILI'!C8+'2013 YILI'!C8+'2014 YILI'!C8+'2015 YILI'!C8+'2016 YILI'!C8+'2017 YILI'!C8+'2018 YILI'!C8+'2019 YILI'!C8+'2020 YILI'!C8+'2021 YILI'!C8</f>
        <v>170</v>
      </c>
      <c r="D9" s="142">
        <f>'2005'!C7+'2006'!C8+'2007'!C8+'2008'!C8+'2009'!C9+'2010 YILI'!O10+'2011 YILI'!O10+'2012 YILI'!D8+'2013 YILI'!D8+'2014 YILI'!D8+'2015 YILI'!D8+'2016 YILI'!D8+'2017 YILI'!D8+'2018 YILI'!D8+'2019 YILI'!D8+'2020 YILI'!D8+'2021 YILI'!D8</f>
        <v>12610084.35</v>
      </c>
      <c r="E9" s="142">
        <f>'2005'!D7+'2006'!D8+'2007'!D8+'2008'!D8+'2009'!D9+'2010 YILI'!P10+'2011 YILI'!P10+'2012 YILI'!E8+'2013 YILI'!E8+'2014 YILI'!E8+'2015 YILI'!E8+'2016 YILI'!E8+'2017 YILI'!E8+'2018 YILI'!E8+'2019 YILI'!E8+'2020 YILI'!E8+'2021 YILI'!E8</f>
        <v>40</v>
      </c>
      <c r="F9" s="142">
        <f>'2005'!E7+'2006'!E8+'2007'!E8+'2008'!E8+'2009'!E9+'2010 YILI'!Q10+'2011 YILI'!Q10+'2012 YILI'!F8+'2013 YILI'!F8+'2014 YILI'!F8+'2015 YILI'!F8+'2016 YILI'!F8+'2017 YILI'!F8+'2018 YILI'!F8+'2019 YILI'!F8+'2020 YILI'!F8+'2021 YILI'!F8</f>
        <v>1465260.54</v>
      </c>
      <c r="G9" s="143">
        <f t="shared" si="1"/>
        <v>210</v>
      </c>
      <c r="H9" s="144">
        <f t="shared" si="0"/>
        <v>14271511</v>
      </c>
    </row>
    <row r="10" spans="1:8" ht="19.5" customHeight="1">
      <c r="A10" s="140" t="s">
        <v>9</v>
      </c>
      <c r="B10" s="147">
        <f>'2012 YILI'!B9+'2013 YILI'!B9+'2014 YILI'!B9+'2015 YILI'!B9+'2016 YILI'!B9+'2017 YILI'!B9+'2018 YILI'!B9+'2019 YILI'!B9+'2020 YILI'!B9+'2021 YILI'!B9</f>
        <v>129499.67</v>
      </c>
      <c r="C10" s="142">
        <f>'2005'!B8+'2006'!B9+'2007'!B9+'2008'!B9+'2009'!B10+'2010 YILI'!N11+'2011 YILI'!N11+'2012 YILI'!C9+'2013 YILI'!C9+'2014 YILI'!C9+'2015 YILI'!C9+'2016 YILI'!C9+'2017 YILI'!C9+'2018 YILI'!C9+'2019 YILI'!C9+'2020 YILI'!C9+'2021 YILI'!C9</f>
        <v>228</v>
      </c>
      <c r="D10" s="142">
        <f>'2005'!C8+'2006'!C9+'2007'!C9+'2008'!C9+'2009'!C10+'2010 YILI'!O11+'2011 YILI'!O11+'2012 YILI'!D9+'2013 YILI'!D9+'2014 YILI'!D9+'2015 YILI'!D9+'2016 YILI'!D9+'2017 YILI'!D9+'2018 YILI'!D9+'2019 YILI'!D9+'2020 YILI'!D9+'2021 YILI'!D9</f>
        <v>8804395.37</v>
      </c>
      <c r="E10" s="142">
        <f>'2005'!D8+'2006'!D9+'2007'!D9+'2008'!D9+'2009'!D10+'2010 YILI'!P11+'2011 YILI'!P11+'2012 YILI'!E9+'2013 YILI'!E9+'2014 YILI'!E9+'2015 YILI'!E9+'2016 YILI'!E9+'2017 YILI'!E9+'2018 YILI'!E9+'2019 YILI'!E9+'2020 YILI'!E9+'2021 YILI'!E9</f>
        <v>40</v>
      </c>
      <c r="F10" s="142">
        <f>'2005'!E8+'2006'!E9+'2007'!E9+'2008'!E9+'2009'!E10+'2010 YILI'!Q11+'2011 YILI'!Q11+'2012 YILI'!F9+'2013 YILI'!F9+'2014 YILI'!F9+'2015 YILI'!F9+'2016 YILI'!F9+'2017 YILI'!F9+'2018 YILI'!F9+'2019 YILI'!F9+'2020 YILI'!F9+'2021 YILI'!F9</f>
        <v>2332523.26</v>
      </c>
      <c r="G10" s="143">
        <f t="shared" si="1"/>
        <v>268</v>
      </c>
      <c r="H10" s="144">
        <f t="shared" si="0"/>
        <v>11266418.299999999</v>
      </c>
    </row>
    <row r="11" spans="1:8" ht="19.5" customHeight="1">
      <c r="A11" s="140" t="s">
        <v>10</v>
      </c>
      <c r="B11" s="147">
        <f>'2012 YILI'!B10+'2013 YILI'!B10+'2014 YILI'!B10+'2015 YILI'!B10+'2016 YILI'!B10+'2017 YILI'!B10+'2018 YILI'!B10+'2019 YILI'!B10+'2020 YILI'!B10+'2021 YILI'!B10</f>
        <v>660483.03</v>
      </c>
      <c r="C11" s="142">
        <f>'2005'!B9+'2006'!B10+'2007'!B10+'2008'!B10+'2009'!B11+'2010 YILI'!N12+'2011 YILI'!N12+'2012 YILI'!C10+'2013 YILI'!C10+'2014 YILI'!C10+'2015 YILI'!C10+'2016 YILI'!C10+'2017 YILI'!C10+'2018 YILI'!C10+'2019 YILI'!C10+'2020 YILI'!C10+'2021 YILI'!C10</f>
        <v>856</v>
      </c>
      <c r="D11" s="142">
        <f>'2005'!C9+'2006'!C10+'2007'!C10+'2008'!C10+'2009'!C11+'2010 YILI'!O12+'2011 YILI'!O12+'2012 YILI'!D10+'2013 YILI'!D10+'2014 YILI'!D10+'2015 YILI'!D10+'2016 YILI'!D10+'2017 YILI'!D10+'2018 YILI'!D10+'2019 YILI'!D10+'2020 YILI'!D10+'2021 YILI'!D10</f>
        <v>36629490.47</v>
      </c>
      <c r="E11" s="142">
        <f>'2005'!D9+'2006'!D10+'2007'!D10+'2008'!D10+'2009'!D11+'2010 YILI'!P12+'2011 YILI'!P12+'2012 YILI'!E10+'2013 YILI'!E10+'2014 YILI'!E10+'2015 YILI'!E10+'2016 YILI'!E10+'2017 YILI'!E10+'2018 YILI'!E10+'2019 YILI'!E10+'2020 YILI'!E10+'2021 YILI'!E10</f>
        <v>159</v>
      </c>
      <c r="F11" s="142">
        <f>'2005'!E9+'2006'!E10+'2007'!E10+'2008'!E10+'2009'!E11+'2010 YILI'!Q12+'2011 YILI'!Q12+'2012 YILI'!F10+'2013 YILI'!F10+'2014 YILI'!F10+'2015 YILI'!F10+'2016 YILI'!F10+'2017 YILI'!F10+'2018 YILI'!F10+'2019 YILI'!F10+'2020 YILI'!F10+'2021 YILI'!F10</f>
        <v>5492693.45</v>
      </c>
      <c r="G11" s="145">
        <f t="shared" si="1"/>
        <v>1015</v>
      </c>
      <c r="H11" s="146">
        <f t="shared" si="0"/>
        <v>42782666.95</v>
      </c>
    </row>
    <row r="12" spans="1:8" ht="19.5" customHeight="1">
      <c r="A12" s="140" t="s">
        <v>11</v>
      </c>
      <c r="B12" s="147">
        <f>'2012 YILI'!B11+'2013 YILI'!B11+'2014 YILI'!B11+'2015 YILI'!B11+'2016 YILI'!B11+'2017 YILI'!B11+'2018 YILI'!B11+'2019 YILI'!B11+'2020 YILI'!B11+'2021 YILI'!B11</f>
        <v>101399.12</v>
      </c>
      <c r="C12" s="142">
        <f>'2005'!B10+'2006'!B11+'2007'!B11+'2008'!B11+'2009'!B12+'2010 YILI'!N13+'2011 YILI'!N13+'2012 YILI'!C11+'2013 YILI'!C11+'2014 YILI'!C11+'2015 YILI'!C11+'2016 YILI'!C11+'2017 YILI'!C11+'2018 YILI'!C11+'2019 YILI'!C11+'2020 YILI'!C11+'2021 YILI'!C11</f>
        <v>150</v>
      </c>
      <c r="D12" s="142">
        <f>'2005'!C10+'2006'!C11+'2007'!C11+'2008'!C11+'2009'!C12+'2010 YILI'!O13+'2011 YILI'!O13+'2012 YILI'!D11+'2013 YILI'!D11+'2014 YILI'!D11+'2015 YILI'!D11+'2016 YILI'!D11+'2017 YILI'!D11+'2018 YILI'!D11+'2019 YILI'!D11+'2020 YILI'!D11+'2021 YILI'!D11</f>
        <v>7196461.340000001</v>
      </c>
      <c r="E12" s="142">
        <f>'2005'!D10+'2006'!D11+'2007'!D11+'2008'!D11+'2009'!D12+'2010 YILI'!P13+'2011 YILI'!P13+'2012 YILI'!E11+'2013 YILI'!E11+'2014 YILI'!E11+'2015 YILI'!E11+'2016 YILI'!E11+'2017 YILI'!E11+'2018 YILI'!E11+'2019 YILI'!E11+'2020 YILI'!E11+'2021 YILI'!E11</f>
        <v>25</v>
      </c>
      <c r="F12" s="142">
        <f>'2005'!E10+'2006'!E11+'2007'!E11+'2008'!E11+'2009'!E12+'2010 YILI'!Q13+'2011 YILI'!Q13+'2012 YILI'!F11+'2013 YILI'!F11+'2014 YILI'!F11+'2015 YILI'!F11+'2016 YILI'!F11+'2017 YILI'!F11+'2018 YILI'!F11+'2019 YILI'!F11+'2020 YILI'!F11+'2021 YILI'!F11</f>
        <v>1243789.58</v>
      </c>
      <c r="G12" s="145">
        <f t="shared" si="1"/>
        <v>175</v>
      </c>
      <c r="H12" s="146">
        <f aca="true" t="shared" si="2" ref="H12:H21">D12+F12+B12</f>
        <v>8541650.040000001</v>
      </c>
    </row>
    <row r="13" spans="1:8" ht="19.5" customHeight="1">
      <c r="A13" s="140" t="s">
        <v>12</v>
      </c>
      <c r="B13" s="147">
        <f>'2012 YILI'!B12+'2013 YILI'!B12+'2014 YILI'!B12+'2015 YILI'!B12+'2016 YILI'!B12+'2017 YILI'!B12+'2018 YILI'!B12+'2019 YILI'!B12+'2020 YILI'!B12+'2021 YILI'!B12</f>
        <v>272240.80000000005</v>
      </c>
      <c r="C13" s="142">
        <f>'2005'!B11+'2006'!B12+'2007'!B12+'2008'!B12+'2009'!B13+'2010 YILI'!N14+'2011 YILI'!N14+'2012 YILI'!C12+'2013 YILI'!C12+'2014 YILI'!C12+'2015 YILI'!C12+'2016 YILI'!C12+'2017 YILI'!C12+'2018 YILI'!C12+'2019 YILI'!C12+'2020 YILI'!C12+'2021 YILI'!C12</f>
        <v>496</v>
      </c>
      <c r="D13" s="142">
        <f>'2005'!C11+'2006'!C12+'2007'!C12+'2008'!C12+'2009'!C13+'2010 YILI'!O14+'2011 YILI'!O14+'2012 YILI'!D12+'2013 YILI'!D12+'2014 YILI'!D12+'2015 YILI'!D12+'2016 YILI'!D12+'2017 YILI'!D12+'2018 YILI'!D12+'2019 YILI'!D12+'2020 YILI'!D12+'2021 YILI'!D12</f>
        <v>27023015.799999997</v>
      </c>
      <c r="E13" s="142">
        <f>'2005'!D11+'2006'!D12+'2007'!D12+'2008'!D12+'2009'!D13+'2010 YILI'!P14+'2011 YILI'!P14+'2012 YILI'!E12+'2013 YILI'!E12+'2014 YILI'!E12+'2015 YILI'!E12+'2016 YILI'!E12+'2017 YILI'!E12+'2018 YILI'!E12+'2019 YILI'!E12+'2020 YILI'!E12+'2021 YILI'!E12</f>
        <v>77</v>
      </c>
      <c r="F13" s="142">
        <f>'2005'!E11+'2006'!E12+'2007'!E12+'2008'!E12+'2009'!E13+'2010 YILI'!Q14+'2011 YILI'!Q14+'2012 YILI'!F12+'2013 YILI'!F12+'2014 YILI'!F12+'2015 YILI'!F12+'2016 YILI'!F12+'2017 YILI'!F12+'2018 YILI'!F12+'2019 YILI'!F12+'2020 YILI'!F12+'2021 YILI'!F12</f>
        <v>3217070.9</v>
      </c>
      <c r="G13" s="145">
        <f t="shared" si="1"/>
        <v>573</v>
      </c>
      <c r="H13" s="146">
        <f t="shared" si="2"/>
        <v>30512327.499999996</v>
      </c>
    </row>
    <row r="14" spans="1:8" ht="19.5" customHeight="1">
      <c r="A14" s="140" t="s">
        <v>13</v>
      </c>
      <c r="B14" s="147">
        <f>'2012 YILI'!B13+'2013 YILI'!B13+'2014 YILI'!B13+'2015 YILI'!B13+'2016 YILI'!B13+'2017 YILI'!B13+'2018 YILI'!B13+'2019 YILI'!B13+'2020 YILI'!B13+'2021 YILI'!B13</f>
        <v>160836.82</v>
      </c>
      <c r="C14" s="142">
        <f>'2005'!B12+'2006'!B13+'2007'!B13+'2008'!B13+'2009'!B14+'2010 YILI'!N15+'2011 YILI'!N15+'2012 YILI'!C13+'2013 YILI'!C13+'2014 YILI'!C13+'2015 YILI'!C13+'2016 YILI'!C13+'2017 YILI'!C13+'2018 YILI'!C13+'2019 YILI'!C13+'2020 YILI'!C13+'2021 YILI'!C13</f>
        <v>182</v>
      </c>
      <c r="D14" s="142">
        <f>'2005'!C12+'2006'!C13+'2007'!C13+'2008'!C13+'2009'!C14+'2010 YILI'!O15+'2011 YILI'!O15+'2012 YILI'!D13+'2013 YILI'!D13+'2014 YILI'!D13+'2015 YILI'!D13+'2016 YILI'!D13+'2017 YILI'!D13+'2018 YILI'!D13+'2019 YILI'!D13+'2020 YILI'!D13+'2021 YILI'!D13</f>
        <v>8421991.63</v>
      </c>
      <c r="E14" s="142">
        <f>'2005'!D12+'2006'!D13+'2007'!D13+'2008'!D13+'2009'!D14+'2010 YILI'!P15+'2011 YILI'!P15+'2012 YILI'!E13+'2013 YILI'!E13+'2014 YILI'!E13+'2015 YILI'!E13+'2016 YILI'!E13+'2017 YILI'!E13+'2018 YILI'!E13+'2019 YILI'!E13+'2020 YILI'!E13+'2021 YILI'!E13</f>
        <v>33</v>
      </c>
      <c r="F14" s="142">
        <f>'2005'!E12+'2006'!E13+'2007'!E13+'2008'!E13+'2009'!E14+'2010 YILI'!Q15+'2011 YILI'!Q15+'2012 YILI'!F13+'2013 YILI'!F13+'2014 YILI'!F13+'2015 YILI'!F13+'2016 YILI'!F13+'2017 YILI'!F13+'2018 YILI'!F13+'2019 YILI'!F13+'2020 YILI'!F13+'2021 YILI'!F13</f>
        <v>1371949.7</v>
      </c>
      <c r="G14" s="145">
        <f t="shared" si="1"/>
        <v>215</v>
      </c>
      <c r="H14" s="146">
        <f t="shared" si="2"/>
        <v>9954778.15</v>
      </c>
    </row>
    <row r="15" spans="1:8" ht="19.5" customHeight="1">
      <c r="A15" s="140" t="s">
        <v>14</v>
      </c>
      <c r="B15" s="147">
        <f>'2012 YILI'!B14+'2013 YILI'!B14+'2014 YILI'!B14+'2015 YILI'!B14+'2016 YILI'!B14+'2017 YILI'!B14+'2018 YILI'!B14+'2019 YILI'!B14+'2020 YILI'!B14+'2021 YILI'!B14</f>
        <v>250000</v>
      </c>
      <c r="C15" s="142">
        <f>'2005'!B13+'2006'!B14+'2007'!B14+'2008'!B14+'2009'!B15+'2010 YILI'!N16+'2011 YILI'!N16+'2012 YILI'!C14+'2013 YILI'!C14+'2014 YILI'!C14+'2015 YILI'!C14+'2016 YILI'!C14+'2017 YILI'!C14+'2018 YILI'!C14+'2019 YILI'!C14+'2020 YILI'!C14+'2021 YILI'!C14</f>
        <v>662</v>
      </c>
      <c r="D15" s="142">
        <f>'2005'!C13+'2006'!C14+'2007'!C14+'2008'!C14+'2009'!C15+'2010 YILI'!O16+'2011 YILI'!O16+'2012 YILI'!D14+'2013 YILI'!D14+'2014 YILI'!D14+'2015 YILI'!D14+'2016 YILI'!D14+'2017 YILI'!D14+'2018 YILI'!D14+'2019 YILI'!D14+'2020 YILI'!D14+'2021 YILI'!D14</f>
        <v>26027657.909999996</v>
      </c>
      <c r="E15" s="142">
        <f>'2005'!D13+'2006'!D14+'2007'!D14+'2008'!D14+'2009'!D15+'2010 YILI'!P16+'2011 YILI'!P16+'2012 YILI'!E14+'2013 YILI'!E14+'2014 YILI'!E14+'2015 YILI'!E14+'2016 YILI'!E14+'2017 YILI'!E14+'2018 YILI'!E14+'2019 YILI'!E14+'2020 YILI'!E14+'2021 YILI'!E14</f>
        <v>95</v>
      </c>
      <c r="F15" s="142">
        <f>'2005'!E13+'2006'!E14+'2007'!E14+'2008'!E14+'2009'!E15+'2010 YILI'!Q16+'2011 YILI'!Q16+'2012 YILI'!F14+'2013 YILI'!F14+'2014 YILI'!F14+'2015 YILI'!F14+'2016 YILI'!F14+'2017 YILI'!F14+'2018 YILI'!F14+'2019 YILI'!F14+'2020 YILI'!F14+'2021 YILI'!F14</f>
        <v>7226269.859999999</v>
      </c>
      <c r="G15" s="145">
        <f t="shared" si="1"/>
        <v>757</v>
      </c>
      <c r="H15" s="146">
        <f t="shared" si="2"/>
        <v>33503927.769999996</v>
      </c>
    </row>
    <row r="16" spans="1:8" ht="19.5" customHeight="1">
      <c r="A16" s="140" t="s">
        <v>15</v>
      </c>
      <c r="B16" s="147">
        <f>'2012 YILI'!B15+'2013 YILI'!B15+'2014 YILI'!B15+'2015 YILI'!B15+'2016 YILI'!B15+'2017 YILI'!B15+'2018 YILI'!B15+'2019 YILI'!B15+'2020 YILI'!B15+'2021 YILI'!B15</f>
        <v>48000</v>
      </c>
      <c r="C16" s="142">
        <f>'2005'!B14+'2006'!B15+'2007'!B15+'2008'!B15+'2009'!B16+'2010 YILI'!N17+'2011 YILI'!N17+'2012 YILI'!C15+'2013 YILI'!C15+'2014 YILI'!C15+'2015 YILI'!C15+'2016 YILI'!C15+'2017 YILI'!C15+'2018 YILI'!C15+'2019 YILI'!C15+'2020 YILI'!C15+'2021 YILI'!C15</f>
        <v>213</v>
      </c>
      <c r="D16" s="142">
        <f>'2005'!C14+'2006'!C15+'2007'!C15+'2008'!C15+'2009'!C16+'2010 YILI'!O17+'2011 YILI'!O17+'2012 YILI'!D15+'2013 YILI'!D15+'2014 YILI'!D15+'2015 YILI'!D15+'2016 YILI'!D15+'2017 YILI'!D15+'2018 YILI'!D15+'2019 YILI'!D15+'2020 YILI'!D15+'2021 YILI'!D15</f>
        <v>12531754.15</v>
      </c>
      <c r="E16" s="142">
        <f>'2005'!D14+'2006'!D15+'2007'!D15+'2008'!D15+'2009'!D16+'2010 YILI'!P17+'2011 YILI'!P17+'2012 YILI'!E15+'2013 YILI'!E15+'2014 YILI'!E15+'2015 YILI'!E15+'2016 YILI'!E15+'2017 YILI'!E15+'2018 YILI'!E15+'2019 YILI'!E15+'2020 YILI'!E15+'2021 YILI'!E15</f>
        <v>28</v>
      </c>
      <c r="F16" s="142">
        <f>'2005'!E14+'2006'!E15+'2007'!E15+'2008'!E15+'2009'!E16+'2010 YILI'!Q17+'2011 YILI'!Q17+'2012 YILI'!F15+'2013 YILI'!F15+'2014 YILI'!F15+'2015 YILI'!F15+'2016 YILI'!F15+'2017 YILI'!F15+'2018 YILI'!F15+'2019 YILI'!F15+'2020 YILI'!F15+'2021 YILI'!F15</f>
        <v>984325</v>
      </c>
      <c r="G16" s="145">
        <f t="shared" si="1"/>
        <v>241</v>
      </c>
      <c r="H16" s="146">
        <f t="shared" si="2"/>
        <v>13564079.15</v>
      </c>
    </row>
    <row r="17" spans="1:8" ht="19.5" customHeight="1">
      <c r="A17" s="140" t="s">
        <v>16</v>
      </c>
      <c r="B17" s="147">
        <f>'2012 YILI'!B16+'2013 YILI'!B16+'2014 YILI'!B16+'2015 YILI'!B16+'2016 YILI'!B16+'2017 YILI'!B16+'2018 YILI'!B16+'2019 YILI'!B16+'2020 YILI'!B16+'2021 YILI'!B16</f>
        <v>514561.41000000003</v>
      </c>
      <c r="C17" s="142">
        <f>'2005'!B15+'2006'!B16+'2007'!B16+'2008'!B16+'2009'!B17+'2010 YILI'!N18+'2011 YILI'!N18+'2012 YILI'!C16+'2013 YILI'!C16+'2014 YILI'!C16+'2015 YILI'!C16+'2016 YILI'!C16+'2017 YILI'!C16+'2018 YILI'!C16+'2019 YILI'!C16+'2020 YILI'!C16+'2021 YILI'!C16</f>
        <v>767</v>
      </c>
      <c r="D17" s="142">
        <f>'2005'!C15+'2006'!C16+'2007'!C16+'2008'!C16+'2009'!C17+'2010 YILI'!O18+'2011 YILI'!O18+'2012 YILI'!D16+'2013 YILI'!D16+'2014 YILI'!D16+'2015 YILI'!D16+'2016 YILI'!D16+'2017 YILI'!D16+'2018 YILI'!D16+'2019 YILI'!D16+'2020 YILI'!D16+'2021 YILI'!D16</f>
        <v>20216309.490000002</v>
      </c>
      <c r="E17" s="142">
        <f>'2005'!D15+'2006'!D16+'2007'!D16+'2008'!D16+'2009'!D17+'2010 YILI'!P18+'2011 YILI'!P18+'2012 YILI'!E16+'2013 YILI'!E16+'2014 YILI'!E16+'2015 YILI'!E16+'2016 YILI'!E16+'2017 YILI'!E16+'2018 YILI'!E16+'2019 YILI'!E16+'2020 YILI'!E16+'2021 YILI'!E16</f>
        <v>145</v>
      </c>
      <c r="F17" s="142">
        <f>'2005'!E15+'2006'!E16+'2007'!E16+'2008'!E16+'2009'!E17+'2010 YILI'!Q18+'2011 YILI'!Q18+'2012 YILI'!F16+'2013 YILI'!F16+'2014 YILI'!F16+'2015 YILI'!F16+'2016 YILI'!F16+'2017 YILI'!F16+'2018 YILI'!F16+'2019 YILI'!F16+'2020 YILI'!F16+'2021 YILI'!F16</f>
        <v>6148968.300000001</v>
      </c>
      <c r="G17" s="145">
        <f t="shared" si="1"/>
        <v>912</v>
      </c>
      <c r="H17" s="146">
        <f t="shared" si="2"/>
        <v>26879839.200000003</v>
      </c>
    </row>
    <row r="18" spans="1:8" ht="19.5" customHeight="1">
      <c r="A18" s="140" t="s">
        <v>17</v>
      </c>
      <c r="B18" s="147">
        <f>'2012 YILI'!B17+'2013 YILI'!B17+'2014 YILI'!B17+'2015 YILI'!B17+'2016 YILI'!B17+'2017 YILI'!B17+'2018 YILI'!B17+'2019 YILI'!B17+'2020 YILI'!B17+'2021 YILI'!B17</f>
        <v>191049.71000000002</v>
      </c>
      <c r="C18" s="142">
        <f>'2005'!B16+'2006'!B17+'2007'!B17+'2008'!B17+'2009'!B18+'2010 YILI'!N19+'2011 YILI'!N19+'2012 YILI'!C17+'2013 YILI'!C17+'2014 YILI'!C17+'2015 YILI'!C17+'2016 YILI'!C17+'2017 YILI'!C17+'2018 YILI'!C17+'2019 YILI'!C17+'2020 YILI'!C17+'2021 YILI'!C17</f>
        <v>333</v>
      </c>
      <c r="D18" s="142">
        <f>'2005'!C16+'2006'!C17+'2007'!C17+'2008'!C17+'2009'!C18+'2010 YILI'!O19+'2011 YILI'!O19+'2012 YILI'!D17+'2013 YILI'!D17+'2014 YILI'!D17+'2015 YILI'!D17+'2016 YILI'!D17+'2017 YILI'!D17+'2018 YILI'!D17+'2019 YILI'!D17+'2020 YILI'!D17+'2021 YILI'!D17</f>
        <v>11726348.74</v>
      </c>
      <c r="E18" s="142">
        <f>'2005'!D16+'2006'!D17+'2007'!D17+'2008'!D17+'2009'!D18+'2010 YILI'!P19+'2011 YILI'!P19+'2012 YILI'!E17+'2013 YILI'!E17+'2014 YILI'!E17+'2015 YILI'!E17+'2016 YILI'!E17+'2017 YILI'!E17+'2018 YILI'!E17+'2019 YILI'!E17+'2020 YILI'!E17+'2021 YILI'!E17</f>
        <v>58</v>
      </c>
      <c r="F18" s="142">
        <f>'2005'!E16+'2006'!E17+'2007'!E17+'2008'!E17+'2009'!E18+'2010 YILI'!Q19+'2011 YILI'!Q19+'2012 YILI'!F17+'2013 YILI'!F17+'2014 YILI'!F17+'2015 YILI'!F17+'2016 YILI'!F17+'2017 YILI'!F17+'2018 YILI'!F17+'2019 YILI'!F17+'2020 YILI'!F17+'2021 YILI'!F17</f>
        <v>1849515</v>
      </c>
      <c r="G18" s="145">
        <f t="shared" si="1"/>
        <v>391</v>
      </c>
      <c r="H18" s="146">
        <f t="shared" si="2"/>
        <v>13766913.450000001</v>
      </c>
    </row>
    <row r="19" spans="1:8" ht="19.5" customHeight="1">
      <c r="A19" s="140" t="s">
        <v>18</v>
      </c>
      <c r="B19" s="147">
        <f>'2012 YILI'!B18+'2013 YILI'!B18+'2014 YILI'!B18+'2015 YILI'!B18+'2016 YILI'!B18+'2017 YILI'!B18+'2018 YILI'!B18+'2019 YILI'!B18+'2020 YILI'!B18+'2021 YILI'!B18</f>
        <v>436025.55000000005</v>
      </c>
      <c r="C19" s="142">
        <f>'2005'!B17+'2006'!B18+'2007'!B18+'2008'!B18+'2009'!B19+'2010 YILI'!N20+'2011 YILI'!N20+'2012 YILI'!C18+'2013 YILI'!C18+'2014 YILI'!C18+'2015 YILI'!C18+'2016 YILI'!C18+'2017 YILI'!C18+'2018 YILI'!C18+'2019 YILI'!C18+'2020 YILI'!C18+'2021 YILI'!C18</f>
        <v>430</v>
      </c>
      <c r="D19" s="142">
        <f>'2005'!C17+'2006'!C18+'2007'!C18+'2008'!C18+'2009'!C19+'2010 YILI'!O20+'2011 YILI'!O20+'2012 YILI'!D18+'2013 YILI'!D18+'2014 YILI'!D18+'2015 YILI'!D18+'2016 YILI'!D18+'2017 YILI'!D18+'2018 YILI'!D18+'2019 YILI'!D18+'2020 YILI'!D18+'2021 YILI'!D18</f>
        <v>28480101.47</v>
      </c>
      <c r="E19" s="142">
        <f>'2005'!D17+'2006'!D18+'2007'!D18+'2008'!D18+'2009'!D19+'2010 YILI'!P20+'2011 YILI'!P20+'2012 YILI'!E18+'2013 YILI'!E18+'2014 YILI'!E18+'2015 YILI'!E18+'2016 YILI'!E18+'2017 YILI'!E18+'2018 YILI'!E18+'2019 YILI'!E18+'2020 YILI'!E18+'2021 YILI'!E18</f>
        <v>192</v>
      </c>
      <c r="F19" s="142">
        <f>'2005'!E17+'2006'!E18+'2007'!E18+'2008'!E18+'2009'!E19+'2010 YILI'!Q20+'2011 YILI'!Q20+'2012 YILI'!F18+'2013 YILI'!F18+'2014 YILI'!F18+'2015 YILI'!F18+'2016 YILI'!F18+'2017 YILI'!F18+'2018 YILI'!F18+'2019 YILI'!F18+'2020 YILI'!F18+'2021 YILI'!F18</f>
        <v>5324861.35</v>
      </c>
      <c r="G19" s="145">
        <f t="shared" si="1"/>
        <v>622</v>
      </c>
      <c r="H19" s="146">
        <f t="shared" si="2"/>
        <v>34240988.37</v>
      </c>
    </row>
    <row r="20" spans="1:8" ht="19.5" customHeight="1">
      <c r="A20" s="140" t="s">
        <v>19</v>
      </c>
      <c r="B20" s="147">
        <f>'2012 YILI'!B19+'2013 YILI'!B19+'2014 YILI'!B19+'2015 YILI'!B19+'2016 YILI'!B19+'2017 YILI'!B19+'2018 YILI'!B19+'2019 YILI'!B19+'2020 YILI'!B19+'2021 YILI'!B19</f>
        <v>422486.8</v>
      </c>
      <c r="C20" s="142">
        <f>'2005'!B18+'2006'!B19+'2007'!B19+'2008'!B19+'2009'!B20+'2010 YILI'!N21+'2011 YILI'!N21+'2012 YILI'!C19+'2013 YILI'!C19+'2014 YILI'!C19+'2015 YILI'!C19+'2016 YILI'!C19+'2017 YILI'!C19+'2018 YILI'!C19+'2019 YILI'!C19+'2020 YILI'!C19+'2021 YILI'!C19</f>
        <v>261</v>
      </c>
      <c r="D20" s="142">
        <f>'2005'!C18+'2006'!C19+'2007'!C19+'2008'!C19+'2009'!C20+'2010 YILI'!O21+'2011 YILI'!O21+'2012 YILI'!D19+'2013 YILI'!D19+'2014 YILI'!D19+'2015 YILI'!D19+'2016 YILI'!D19+'2017 YILI'!D19+'2018 YILI'!D19+'2019 YILI'!D19+'2020 YILI'!D19+'2021 YILI'!D19</f>
        <v>28835132.220000003</v>
      </c>
      <c r="E20" s="142">
        <f>'2005'!D18+'2006'!D19+'2007'!D19+'2008'!D19+'2009'!D20+'2010 YILI'!P21+'2011 YILI'!P21+'2012 YILI'!E19+'2013 YILI'!E19+'2014 YILI'!E19+'2015 YILI'!E19+'2016 YILI'!E19+'2017 YILI'!E19+'2018 YILI'!E19+'2019 YILI'!E19+'2020 YILI'!E19+'2021 YILI'!E19</f>
        <v>138</v>
      </c>
      <c r="F20" s="142">
        <f>'2005'!E18+'2006'!E19+'2007'!E19+'2008'!E19+'2009'!E20+'2010 YILI'!Q21+'2011 YILI'!Q21+'2012 YILI'!F19+'2013 YILI'!F19+'2014 YILI'!F19+'2015 YILI'!F19+'2016 YILI'!F19+'2017 YILI'!F19+'2018 YILI'!F19+'2019 YILI'!F19+'2020 YILI'!F19+'2021 YILI'!F19</f>
        <v>9611700.25</v>
      </c>
      <c r="G20" s="145">
        <f t="shared" si="1"/>
        <v>399</v>
      </c>
      <c r="H20" s="146">
        <f t="shared" si="2"/>
        <v>38869319.269999996</v>
      </c>
    </row>
    <row r="21" spans="1:8" ht="19.5" customHeight="1">
      <c r="A21" s="140" t="s">
        <v>20</v>
      </c>
      <c r="B21" s="147">
        <f>'2012 YILI'!B20+'2013 YILI'!B20+'2014 YILI'!B20+'2015 YILI'!B20+'2016 YILI'!B20+'2017 YILI'!B20+'2018 YILI'!B20+'2019 YILI'!B20+'2020 YILI'!B20+'2021 YILI'!B20</f>
        <v>65778.84</v>
      </c>
      <c r="C21" s="142">
        <f>'2005'!B19+'2006'!B20+'2007'!B20+'2008'!B20+'2009'!B21+'2010 YILI'!N22+'2011 YILI'!N22+'2012 YILI'!C20+'2013 YILI'!C20+'2014 YILI'!C20+'2015 YILI'!C20+'2016 YILI'!C20+'2017 YILI'!C20+'2018 YILI'!C20+'2019 YILI'!C20+'2020 YILI'!C20+'2021 YILI'!C20</f>
        <v>479</v>
      </c>
      <c r="D21" s="142">
        <f>'2005'!C19+'2006'!C20+'2007'!C20+'2008'!C20+'2009'!C21+'2010 YILI'!O22+'2011 YILI'!O22+'2012 YILI'!D20+'2013 YILI'!D20+'2014 YILI'!D20+'2015 YILI'!D20+'2016 YILI'!D20+'2017 YILI'!D20+'2018 YILI'!D20+'2019 YILI'!D20+'2020 YILI'!D20+'2021 YILI'!D20</f>
        <v>21377806.11</v>
      </c>
      <c r="E21" s="142">
        <f>'2005'!D19+'2006'!D20+'2007'!D20+'2008'!D20+'2009'!D21+'2010 YILI'!P22+'2011 YILI'!P22+'2012 YILI'!E20+'2013 YILI'!E20+'2014 YILI'!E20+'2015 YILI'!E20+'2016 YILI'!E20+'2017 YILI'!E20+'2018 YILI'!E20+'2019 YILI'!E20+'2020 YILI'!E20+'2021 YILI'!E20</f>
        <v>100</v>
      </c>
      <c r="F21" s="142">
        <f>'2005'!E19+'2006'!E20+'2007'!E20+'2008'!E20+'2009'!E21+'2010 YILI'!Q22+'2011 YILI'!Q22+'2012 YILI'!F20+'2013 YILI'!F20+'2014 YILI'!F20+'2015 YILI'!F20+'2016 YILI'!F20+'2017 YILI'!F20+'2018 YILI'!F20+'2019 YILI'!F20+'2020 YILI'!F20+'2021 YILI'!F20</f>
        <v>1961665.65</v>
      </c>
      <c r="G21" s="145">
        <f t="shared" si="1"/>
        <v>579</v>
      </c>
      <c r="H21" s="146">
        <f t="shared" si="2"/>
        <v>23405250.599999998</v>
      </c>
    </row>
    <row r="22" spans="1:8" ht="19.5" customHeight="1" thickBot="1">
      <c r="A22" s="148" t="s">
        <v>2</v>
      </c>
      <c r="B22" s="149">
        <f>SUM(B6:B21)</f>
        <v>4470098.18</v>
      </c>
      <c r="C22" s="150">
        <f>SUM(C5:C21)</f>
        <v>7489</v>
      </c>
      <c r="D22" s="150">
        <f>SUM(D5:D21)</f>
        <v>351618728.4000001</v>
      </c>
      <c r="E22" s="150">
        <f>SUM(E5:E21)</f>
        <v>1500</v>
      </c>
      <c r="F22" s="150">
        <f>SUM(F5:F21)</f>
        <v>68476560.35000001</v>
      </c>
      <c r="G22" s="150">
        <f>SUM(G5:G21)</f>
        <v>8989</v>
      </c>
      <c r="H22" s="151">
        <f>SUM(H4:H21)</f>
        <v>481185126.2599999</v>
      </c>
    </row>
    <row r="23" ht="14.25">
      <c r="H23" s="79"/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60" zoomScaleSheetLayoutView="160" zoomScalePageLayoutView="0" workbookViewId="0" topLeftCell="A4">
      <selection activeCell="J12" sqref="J12"/>
    </sheetView>
  </sheetViews>
  <sheetFormatPr defaultColWidth="8.875" defaultRowHeight="12.75"/>
  <cols>
    <col min="1" max="1" width="16.125" style="34" customWidth="1"/>
    <col min="2" max="2" width="7.75390625" style="34" customWidth="1"/>
    <col min="3" max="3" width="11.875" style="34" customWidth="1"/>
    <col min="4" max="4" width="8.625" style="34" customWidth="1"/>
    <col min="5" max="5" width="10.75390625" style="34" customWidth="1"/>
    <col min="6" max="6" width="8.25390625" style="34" customWidth="1"/>
    <col min="7" max="7" width="12.25390625" style="34" customWidth="1"/>
    <col min="8" max="16384" width="8.875" style="34" customWidth="1"/>
  </cols>
  <sheetData>
    <row r="1" spans="1:9" ht="19.5" customHeight="1" thickBot="1">
      <c r="A1" s="195" t="s">
        <v>34</v>
      </c>
      <c r="B1" s="196"/>
      <c r="C1" s="196"/>
      <c r="D1" s="196"/>
      <c r="E1" s="196"/>
      <c r="F1" s="196"/>
      <c r="G1" s="197"/>
      <c r="H1" s="48"/>
      <c r="I1" s="109"/>
    </row>
    <row r="2" spans="1:7" ht="27" customHeight="1" thickBot="1">
      <c r="A2" s="110" t="s">
        <v>32</v>
      </c>
      <c r="B2" s="195" t="s">
        <v>0</v>
      </c>
      <c r="C2" s="197"/>
      <c r="D2" s="198" t="s">
        <v>1</v>
      </c>
      <c r="E2" s="199"/>
      <c r="F2" s="195" t="s">
        <v>2</v>
      </c>
      <c r="G2" s="200"/>
    </row>
    <row r="3" spans="1:7" ht="34.5" customHeight="1" thickBot="1">
      <c r="A3" s="82" t="s">
        <v>21</v>
      </c>
      <c r="B3" s="83" t="s">
        <v>3</v>
      </c>
      <c r="C3" s="84" t="s">
        <v>4</v>
      </c>
      <c r="D3" s="85" t="s">
        <v>3</v>
      </c>
      <c r="E3" s="86" t="s">
        <v>4</v>
      </c>
      <c r="F3" s="83" t="s">
        <v>3</v>
      </c>
      <c r="G3" s="87" t="s">
        <v>4</v>
      </c>
    </row>
    <row r="4" spans="1:9" ht="51.75" customHeight="1">
      <c r="A4" s="111" t="s">
        <v>35</v>
      </c>
      <c r="B4" s="42"/>
      <c r="C4" s="112"/>
      <c r="D4" s="44">
        <v>18</v>
      </c>
      <c r="E4" s="113"/>
      <c r="F4" s="46">
        <v>18</v>
      </c>
      <c r="G4" s="114">
        <v>3695614</v>
      </c>
      <c r="H4" s="115"/>
      <c r="I4" s="48"/>
    </row>
    <row r="5" spans="1:8" ht="14.25">
      <c r="A5" s="88" t="s">
        <v>5</v>
      </c>
      <c r="B5" s="56">
        <v>55</v>
      </c>
      <c r="C5" s="89">
        <v>3780000</v>
      </c>
      <c r="D5" s="58">
        <v>22</v>
      </c>
      <c r="E5" s="90">
        <v>958387</v>
      </c>
      <c r="F5" s="60">
        <f>B5+D5</f>
        <v>77</v>
      </c>
      <c r="G5" s="91">
        <f>C5+E5</f>
        <v>4738387</v>
      </c>
      <c r="H5" s="115"/>
    </row>
    <row r="6" spans="1:9" ht="14.25">
      <c r="A6" s="92" t="s">
        <v>6</v>
      </c>
      <c r="B6" s="62">
        <v>27</v>
      </c>
      <c r="C6" s="93">
        <v>3840000</v>
      </c>
      <c r="D6" s="64">
        <v>17</v>
      </c>
      <c r="E6" s="94">
        <v>144992</v>
      </c>
      <c r="F6" s="60">
        <f aca="true" t="shared" si="0" ref="F6:G20">B6+D6</f>
        <v>44</v>
      </c>
      <c r="G6" s="91">
        <f t="shared" si="0"/>
        <v>3984992</v>
      </c>
      <c r="H6" s="115"/>
      <c r="I6" s="48"/>
    </row>
    <row r="7" spans="1:8" ht="14.25">
      <c r="A7" s="92" t="s">
        <v>7</v>
      </c>
      <c r="B7" s="62">
        <v>50</v>
      </c>
      <c r="C7" s="93">
        <v>3275000</v>
      </c>
      <c r="D7" s="64">
        <v>18</v>
      </c>
      <c r="E7" s="94">
        <v>673263</v>
      </c>
      <c r="F7" s="60">
        <f t="shared" si="0"/>
        <v>68</v>
      </c>
      <c r="G7" s="91">
        <f t="shared" si="0"/>
        <v>3948263</v>
      </c>
      <c r="H7" s="115"/>
    </row>
    <row r="8" spans="1:8" ht="15.75" customHeight="1">
      <c r="A8" s="92" t="s">
        <v>8</v>
      </c>
      <c r="B8" s="62">
        <v>22</v>
      </c>
      <c r="C8" s="93">
        <v>1149377</v>
      </c>
      <c r="D8" s="64">
        <v>5</v>
      </c>
      <c r="E8" s="94">
        <v>13723</v>
      </c>
      <c r="F8" s="60">
        <f t="shared" si="0"/>
        <v>27</v>
      </c>
      <c r="G8" s="91">
        <f t="shared" si="0"/>
        <v>1163100</v>
      </c>
      <c r="H8" s="115"/>
    </row>
    <row r="9" spans="1:8" ht="14.25">
      <c r="A9" s="92" t="s">
        <v>9</v>
      </c>
      <c r="B9" s="62">
        <v>16</v>
      </c>
      <c r="C9" s="93">
        <v>880000</v>
      </c>
      <c r="D9" s="64">
        <v>8</v>
      </c>
      <c r="E9" s="94">
        <v>424893</v>
      </c>
      <c r="F9" s="60">
        <f t="shared" si="0"/>
        <v>24</v>
      </c>
      <c r="G9" s="91">
        <f t="shared" si="0"/>
        <v>1304893</v>
      </c>
      <c r="H9" s="115"/>
    </row>
    <row r="10" spans="1:8" ht="14.25">
      <c r="A10" s="92" t="s">
        <v>10</v>
      </c>
      <c r="B10" s="62">
        <v>33</v>
      </c>
      <c r="C10" s="93">
        <v>2485000</v>
      </c>
      <c r="D10" s="64">
        <v>10</v>
      </c>
      <c r="E10" s="94">
        <v>1735363</v>
      </c>
      <c r="F10" s="60">
        <f t="shared" si="0"/>
        <v>43</v>
      </c>
      <c r="G10" s="91">
        <f t="shared" si="0"/>
        <v>4220363</v>
      </c>
      <c r="H10" s="115"/>
    </row>
    <row r="11" spans="1:7" ht="14.25">
      <c r="A11" s="92" t="s">
        <v>11</v>
      </c>
      <c r="B11" s="62">
        <v>9</v>
      </c>
      <c r="C11" s="93">
        <v>732000</v>
      </c>
      <c r="D11" s="64">
        <v>2</v>
      </c>
      <c r="E11" s="94">
        <v>11085</v>
      </c>
      <c r="F11" s="60">
        <f t="shared" si="0"/>
        <v>11</v>
      </c>
      <c r="G11" s="91">
        <f t="shared" si="0"/>
        <v>743085</v>
      </c>
    </row>
    <row r="12" spans="1:7" ht="14.25">
      <c r="A12" s="92" t="s">
        <v>12</v>
      </c>
      <c r="B12" s="62">
        <v>25</v>
      </c>
      <c r="C12" s="93">
        <v>1916000</v>
      </c>
      <c r="D12" s="64">
        <v>13</v>
      </c>
      <c r="E12" s="94">
        <v>176287</v>
      </c>
      <c r="F12" s="60">
        <f t="shared" si="0"/>
        <v>38</v>
      </c>
      <c r="G12" s="91">
        <f>C12+E12</f>
        <v>2092287</v>
      </c>
    </row>
    <row r="13" spans="1:7" ht="14.25">
      <c r="A13" s="92" t="s">
        <v>13</v>
      </c>
      <c r="B13" s="62">
        <v>12</v>
      </c>
      <c r="C13" s="93">
        <v>615000</v>
      </c>
      <c r="D13" s="64">
        <v>6</v>
      </c>
      <c r="E13" s="94">
        <v>97659</v>
      </c>
      <c r="F13" s="60">
        <f t="shared" si="0"/>
        <v>18</v>
      </c>
      <c r="G13" s="91">
        <f t="shared" si="0"/>
        <v>712659</v>
      </c>
    </row>
    <row r="14" spans="1:7" ht="14.25">
      <c r="A14" s="92" t="s">
        <v>14</v>
      </c>
      <c r="B14" s="62">
        <v>42</v>
      </c>
      <c r="C14" s="93">
        <v>2342787</v>
      </c>
      <c r="D14" s="64">
        <v>14</v>
      </c>
      <c r="E14" s="94">
        <v>572766</v>
      </c>
      <c r="F14" s="60">
        <f t="shared" si="0"/>
        <v>56</v>
      </c>
      <c r="G14" s="91">
        <f t="shared" si="0"/>
        <v>2915553</v>
      </c>
    </row>
    <row r="15" spans="1:7" ht="14.25">
      <c r="A15" s="92" t="s">
        <v>15</v>
      </c>
      <c r="B15" s="62">
        <v>14</v>
      </c>
      <c r="C15" s="93">
        <v>965000</v>
      </c>
      <c r="D15" s="64">
        <v>4</v>
      </c>
      <c r="E15" s="94">
        <v>42825</v>
      </c>
      <c r="F15" s="60">
        <f t="shared" si="0"/>
        <v>18</v>
      </c>
      <c r="G15" s="91">
        <f t="shared" si="0"/>
        <v>1007825</v>
      </c>
    </row>
    <row r="16" spans="1:7" ht="14.25">
      <c r="A16" s="92" t="s">
        <v>16</v>
      </c>
      <c r="B16" s="62">
        <v>32</v>
      </c>
      <c r="C16" s="93">
        <v>1600000</v>
      </c>
      <c r="D16" s="64">
        <v>17</v>
      </c>
      <c r="E16" s="94">
        <v>797127</v>
      </c>
      <c r="F16" s="60">
        <f t="shared" si="0"/>
        <v>49</v>
      </c>
      <c r="G16" s="91">
        <f t="shared" si="0"/>
        <v>2397127</v>
      </c>
    </row>
    <row r="17" spans="1:7" ht="14.25">
      <c r="A17" s="92" t="s">
        <v>17</v>
      </c>
      <c r="B17" s="62">
        <v>14</v>
      </c>
      <c r="C17" s="93">
        <v>625000</v>
      </c>
      <c r="D17" s="64">
        <v>6</v>
      </c>
      <c r="E17" s="94">
        <v>39515</v>
      </c>
      <c r="F17" s="60">
        <f t="shared" si="0"/>
        <v>20</v>
      </c>
      <c r="G17" s="91">
        <f t="shared" si="0"/>
        <v>664515</v>
      </c>
    </row>
    <row r="18" spans="1:7" ht="14.25">
      <c r="A18" s="92" t="s">
        <v>33</v>
      </c>
      <c r="B18" s="62">
        <v>47</v>
      </c>
      <c r="C18" s="93">
        <v>2407000</v>
      </c>
      <c r="D18" s="64">
        <v>23</v>
      </c>
      <c r="E18" s="94">
        <v>259527</v>
      </c>
      <c r="F18" s="60">
        <f t="shared" si="0"/>
        <v>70</v>
      </c>
      <c r="G18" s="91">
        <f t="shared" si="0"/>
        <v>2666527</v>
      </c>
    </row>
    <row r="19" spans="1:7" ht="14.25">
      <c r="A19" s="92" t="s">
        <v>19</v>
      </c>
      <c r="B19" s="62">
        <v>47</v>
      </c>
      <c r="C19" s="93">
        <v>1865000</v>
      </c>
      <c r="D19" s="64">
        <v>18</v>
      </c>
      <c r="E19" s="94">
        <v>1062133</v>
      </c>
      <c r="F19" s="60">
        <f t="shared" si="0"/>
        <v>65</v>
      </c>
      <c r="G19" s="91">
        <f t="shared" si="0"/>
        <v>2927133</v>
      </c>
    </row>
    <row r="20" spans="1:7" ht="15" thickBot="1">
      <c r="A20" s="98" t="s">
        <v>20</v>
      </c>
      <c r="B20" s="69">
        <v>26</v>
      </c>
      <c r="C20" s="99">
        <v>2325000</v>
      </c>
      <c r="D20" s="71">
        <v>11</v>
      </c>
      <c r="E20" s="100">
        <v>315197</v>
      </c>
      <c r="F20" s="73">
        <f t="shared" si="0"/>
        <v>37</v>
      </c>
      <c r="G20" s="101">
        <f t="shared" si="0"/>
        <v>2640197</v>
      </c>
    </row>
    <row r="21" spans="1:7" ht="15" thickBot="1">
      <c r="A21" s="102" t="s">
        <v>2</v>
      </c>
      <c r="B21" s="103">
        <f>SUM(B5:B20)</f>
        <v>471</v>
      </c>
      <c r="C21" s="104">
        <f>SUM(C5:C20)</f>
        <v>30802164</v>
      </c>
      <c r="D21" s="105">
        <f>SUM(D5:D20)</f>
        <v>194</v>
      </c>
      <c r="E21" s="106">
        <f>SUM(E4:E20)</f>
        <v>7324742</v>
      </c>
      <c r="F21" s="116">
        <f>SUM(F5:F20)</f>
        <v>665</v>
      </c>
      <c r="G21" s="108">
        <f>SUM(G4:G20)</f>
        <v>41822520</v>
      </c>
    </row>
    <row r="22" spans="6:8" ht="15.75" thickTop="1">
      <c r="F22" s="79"/>
      <c r="G22" s="117"/>
      <c r="H22" s="48"/>
    </row>
    <row r="23" ht="14.25">
      <c r="G23" s="79"/>
    </row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45" zoomScaleSheetLayoutView="145" zoomScalePageLayoutView="0" workbookViewId="0" topLeftCell="A10">
      <selection activeCell="K22" sqref="K22"/>
    </sheetView>
  </sheetViews>
  <sheetFormatPr defaultColWidth="8.875" defaultRowHeight="12.75"/>
  <cols>
    <col min="1" max="1" width="9.625" style="34" customWidth="1"/>
    <col min="2" max="2" width="8.125" style="34" customWidth="1"/>
    <col min="3" max="3" width="12.625" style="34" customWidth="1"/>
    <col min="4" max="4" width="8.125" style="34" customWidth="1"/>
    <col min="5" max="5" width="11.625" style="34" customWidth="1"/>
    <col min="6" max="6" width="12.00390625" style="34" customWidth="1"/>
    <col min="7" max="7" width="10.625" style="34" customWidth="1"/>
    <col min="8" max="8" width="9.625" style="34" customWidth="1"/>
    <col min="9" max="9" width="12.875" style="34" customWidth="1"/>
    <col min="10" max="10" width="12.625" style="34" customWidth="1"/>
    <col min="11" max="11" width="12.125" style="34" customWidth="1"/>
    <col min="12" max="16384" width="8.875" style="34" customWidth="1"/>
  </cols>
  <sheetData>
    <row r="1" spans="1:9" ht="17.25" customHeight="1" thickBot="1">
      <c r="A1" s="219" t="s">
        <v>46</v>
      </c>
      <c r="B1" s="219"/>
      <c r="C1" s="219"/>
      <c r="D1" s="219"/>
      <c r="E1" s="219"/>
      <c r="F1" s="219"/>
      <c r="G1" s="219"/>
      <c r="H1" s="219"/>
      <c r="I1" s="219"/>
    </row>
    <row r="2" spans="1:9" ht="18" customHeight="1">
      <c r="A2" s="220" t="s">
        <v>39</v>
      </c>
      <c r="B2" s="222" t="s">
        <v>51</v>
      </c>
      <c r="C2" s="223"/>
      <c r="D2" s="222" t="s">
        <v>49</v>
      </c>
      <c r="E2" s="223"/>
      <c r="F2" s="222" t="s">
        <v>47</v>
      </c>
      <c r="G2" s="223" t="s">
        <v>48</v>
      </c>
      <c r="H2" s="217" t="s">
        <v>52</v>
      </c>
      <c r="I2" s="217" t="s">
        <v>45</v>
      </c>
    </row>
    <row r="3" spans="1:9" ht="30.75" customHeight="1" thickBot="1">
      <c r="A3" s="221"/>
      <c r="B3" s="182" t="s">
        <v>3</v>
      </c>
      <c r="C3" s="183" t="s">
        <v>50</v>
      </c>
      <c r="D3" s="182" t="s">
        <v>3</v>
      </c>
      <c r="E3" s="183" t="s">
        <v>50</v>
      </c>
      <c r="F3" s="224"/>
      <c r="G3" s="225"/>
      <c r="H3" s="218"/>
      <c r="I3" s="218"/>
    </row>
    <row r="4" spans="1:9" ht="21.75" customHeight="1">
      <c r="A4" s="55">
        <v>2005</v>
      </c>
      <c r="B4" s="56">
        <f>'2005'!B20</f>
        <v>113</v>
      </c>
      <c r="C4" s="90">
        <f>'2005'!C20</f>
        <v>2174200</v>
      </c>
      <c r="D4" s="157">
        <f>'2005'!D20</f>
        <v>14</v>
      </c>
      <c r="E4" s="90">
        <f>'2005'!E20</f>
        <v>1552500</v>
      </c>
      <c r="F4" s="56"/>
      <c r="G4" s="163"/>
      <c r="H4" s="160">
        <f>B4+D4</f>
        <v>127</v>
      </c>
      <c r="I4" s="154">
        <f>C4+E4+F4+G4</f>
        <v>3726700</v>
      </c>
    </row>
    <row r="5" spans="1:9" ht="21.75" customHeight="1">
      <c r="A5" s="61">
        <v>2006</v>
      </c>
      <c r="B5" s="62">
        <f>'2006'!B21</f>
        <v>471</v>
      </c>
      <c r="C5" s="94">
        <f>'2006'!C21</f>
        <v>30802164</v>
      </c>
      <c r="D5" s="158">
        <f>'2006'!D21</f>
        <v>194</v>
      </c>
      <c r="E5" s="94">
        <f>'2006'!E21</f>
        <v>7324742</v>
      </c>
      <c r="F5" s="95">
        <f>'2006'!G4</f>
        <v>3695614</v>
      </c>
      <c r="G5" s="159"/>
      <c r="H5" s="161">
        <f aca="true" t="shared" si="0" ref="H5:H12">B5+D5</f>
        <v>665</v>
      </c>
      <c r="I5" s="155">
        <f aca="true" t="shared" si="1" ref="I5:I12">C5+E5+F5+G5</f>
        <v>41822520</v>
      </c>
    </row>
    <row r="6" spans="1:9" ht="21.75" customHeight="1">
      <c r="A6" s="61">
        <v>2007</v>
      </c>
      <c r="B6" s="62">
        <f>'2007'!B21</f>
        <v>571</v>
      </c>
      <c r="C6" s="159">
        <f>'2007'!C21</f>
        <v>40740000</v>
      </c>
      <c r="D6" s="158">
        <f>'2007'!D21</f>
        <v>126</v>
      </c>
      <c r="E6" s="94">
        <v>5209000</v>
      </c>
      <c r="F6" s="95">
        <f>'2007'!E4</f>
        <v>1102000</v>
      </c>
      <c r="G6" s="159"/>
      <c r="H6" s="161">
        <f t="shared" si="0"/>
        <v>697</v>
      </c>
      <c r="I6" s="155">
        <f t="shared" si="1"/>
        <v>47051000</v>
      </c>
    </row>
    <row r="7" spans="1:13" ht="21.75" customHeight="1">
      <c r="A7" s="61">
        <v>2008</v>
      </c>
      <c r="B7" s="62">
        <f>'2008'!B21</f>
        <v>252</v>
      </c>
      <c r="C7" s="94">
        <f>'2008'!C21</f>
        <v>7802279.59</v>
      </c>
      <c r="D7" s="158">
        <f>'2008'!D21</f>
        <v>112</v>
      </c>
      <c r="E7" s="94">
        <f>'2008'!E21</f>
        <v>3611001.1799999997</v>
      </c>
      <c r="F7" s="178">
        <f>'2008'!G4</f>
        <v>151719.23</v>
      </c>
      <c r="G7" s="159"/>
      <c r="H7" s="161">
        <f t="shared" si="0"/>
        <v>364</v>
      </c>
      <c r="I7" s="155">
        <f t="shared" si="1"/>
        <v>11565000</v>
      </c>
      <c r="M7" s="34" t="s">
        <v>57</v>
      </c>
    </row>
    <row r="8" spans="1:9" ht="21.75" customHeight="1">
      <c r="A8" s="61">
        <v>2009</v>
      </c>
      <c r="B8" s="62">
        <f>'2009'!B22</f>
        <v>279</v>
      </c>
      <c r="C8" s="94">
        <f>'2009'!C22</f>
        <v>8732897.2</v>
      </c>
      <c r="D8" s="158">
        <f>'2009'!D22</f>
        <v>80</v>
      </c>
      <c r="E8" s="94">
        <f>'2009'!E22</f>
        <v>2304804.8</v>
      </c>
      <c r="F8" s="177">
        <f>'2009'!G4+'2009'!G5</f>
        <v>2049298</v>
      </c>
      <c r="G8" s="159"/>
      <c r="H8" s="161">
        <f t="shared" si="0"/>
        <v>359</v>
      </c>
      <c r="I8" s="155">
        <f t="shared" si="1"/>
        <v>13087000</v>
      </c>
    </row>
    <row r="9" spans="1:9" ht="21.75" customHeight="1">
      <c r="A9" s="61">
        <v>2010</v>
      </c>
      <c r="B9" s="95">
        <f>'2010 YILI'!N23</f>
        <v>632</v>
      </c>
      <c r="C9" s="94">
        <f>'2010 YILI'!O23</f>
        <v>20046301</v>
      </c>
      <c r="D9" s="158">
        <f>'2010 YILI'!P23</f>
        <v>129</v>
      </c>
      <c r="E9" s="94">
        <f>'2010 YILI'!Q23</f>
        <v>3738370</v>
      </c>
      <c r="F9" s="177">
        <f>'2010 YILI'!S5+'2010 YILI'!S6</f>
        <v>4420070</v>
      </c>
      <c r="G9" s="159"/>
      <c r="H9" s="161">
        <f t="shared" si="0"/>
        <v>761</v>
      </c>
      <c r="I9" s="155">
        <f t="shared" si="1"/>
        <v>28204741</v>
      </c>
    </row>
    <row r="10" spans="1:9" ht="21.75" customHeight="1">
      <c r="A10" s="61">
        <v>2011</v>
      </c>
      <c r="B10" s="95">
        <f>'2011 YILI'!N23</f>
        <v>457</v>
      </c>
      <c r="C10" s="94">
        <v>18119476</v>
      </c>
      <c r="D10" s="158">
        <f>'2011 YILI'!P23</f>
        <v>86</v>
      </c>
      <c r="E10" s="94">
        <f>'2011 YILI'!Q23</f>
        <v>4904138</v>
      </c>
      <c r="F10" s="177">
        <f>'2011 YILI'!S5</f>
        <v>900108</v>
      </c>
      <c r="G10" s="159"/>
      <c r="H10" s="161">
        <f t="shared" si="0"/>
        <v>543</v>
      </c>
      <c r="I10" s="155">
        <f t="shared" si="1"/>
        <v>23923722</v>
      </c>
    </row>
    <row r="11" spans="1:9" ht="21.75" customHeight="1">
      <c r="A11" s="61">
        <v>2012</v>
      </c>
      <c r="B11" s="95">
        <f>'2012 YILI'!C21</f>
        <v>315</v>
      </c>
      <c r="C11" s="94">
        <f>'2012 YILI'!D21</f>
        <v>8188566</v>
      </c>
      <c r="D11" s="158">
        <f>'2012 YILI'!E21</f>
        <v>51</v>
      </c>
      <c r="E11" s="94">
        <f>'2012 YILI'!F21</f>
        <v>2222334</v>
      </c>
      <c r="F11" s="177">
        <f>'2012 YILI'!H4</f>
        <v>1838100</v>
      </c>
      <c r="G11" s="94">
        <f>'2012 YILI'!B21</f>
        <v>5000</v>
      </c>
      <c r="H11" s="161">
        <f t="shared" si="0"/>
        <v>366</v>
      </c>
      <c r="I11" s="155">
        <f t="shared" si="1"/>
        <v>12254000</v>
      </c>
    </row>
    <row r="12" spans="1:12" ht="21.75" customHeight="1">
      <c r="A12" s="61">
        <v>2013</v>
      </c>
      <c r="B12" s="95">
        <f>'2013 YILI'!C21</f>
        <v>434</v>
      </c>
      <c r="C12" s="94">
        <f>SUM('2013 YILI'!D5:D20)</f>
        <v>11090000</v>
      </c>
      <c r="D12" s="158">
        <f>'2013 YILI'!E21</f>
        <v>90</v>
      </c>
      <c r="E12" s="94">
        <f>SUM('2013 YILI'!F5:F20)</f>
        <v>3570200</v>
      </c>
      <c r="F12" s="177">
        <f>'2013 YILI'!H4</f>
        <v>3670400</v>
      </c>
      <c r="G12" s="94">
        <f>'2013 YILI'!B21</f>
        <v>21400</v>
      </c>
      <c r="H12" s="161">
        <f t="shared" si="0"/>
        <v>524</v>
      </c>
      <c r="I12" s="155">
        <f t="shared" si="1"/>
        <v>18352000</v>
      </c>
      <c r="L12" s="48"/>
    </row>
    <row r="13" spans="1:12" ht="21.75" customHeight="1">
      <c r="A13" s="170">
        <v>2014</v>
      </c>
      <c r="B13" s="171">
        <f>'2014 YILI'!C21</f>
        <v>320</v>
      </c>
      <c r="C13" s="172">
        <v>9476506.51</v>
      </c>
      <c r="D13" s="173">
        <f>'2014 YILI'!E21</f>
        <v>63</v>
      </c>
      <c r="E13" s="172">
        <v>2934235.65</v>
      </c>
      <c r="F13" s="179">
        <f>'2014 YILI'!H4</f>
        <v>654907</v>
      </c>
      <c r="G13" s="172">
        <f>'2014 YILI'!B21</f>
        <v>32490.84</v>
      </c>
      <c r="H13" s="174">
        <f aca="true" t="shared" si="2" ref="H13:H20">B13+D13</f>
        <v>383</v>
      </c>
      <c r="I13" s="175">
        <f aca="true" t="shared" si="3" ref="I13:I20">C13+E13+F13+G13</f>
        <v>13098140</v>
      </c>
      <c r="L13" s="48"/>
    </row>
    <row r="14" spans="1:12" ht="21.75" customHeight="1">
      <c r="A14" s="170">
        <v>2015</v>
      </c>
      <c r="B14" s="171">
        <v>345</v>
      </c>
      <c r="C14" s="172">
        <v>9979823.919999998</v>
      </c>
      <c r="D14" s="173">
        <v>59</v>
      </c>
      <c r="E14" s="172">
        <v>1782068.7</v>
      </c>
      <c r="F14" s="179">
        <v>2083143.4</v>
      </c>
      <c r="G14" s="172">
        <v>42579.979999999996</v>
      </c>
      <c r="H14" s="174">
        <f t="shared" si="2"/>
        <v>404</v>
      </c>
      <c r="I14" s="175">
        <f t="shared" si="3"/>
        <v>13887615.999999998</v>
      </c>
      <c r="L14" s="48"/>
    </row>
    <row r="15" spans="1:12" ht="21.75" customHeight="1">
      <c r="A15" s="170">
        <v>2016</v>
      </c>
      <c r="B15" s="171">
        <v>370</v>
      </c>
      <c r="C15" s="172">
        <v>10310226.52</v>
      </c>
      <c r="D15" s="173">
        <v>65</v>
      </c>
      <c r="E15" s="172">
        <v>2236225.4499999997</v>
      </c>
      <c r="F15" s="179">
        <v>2224792.1999999997</v>
      </c>
      <c r="G15" s="172">
        <v>60703.83</v>
      </c>
      <c r="H15" s="174">
        <f t="shared" si="2"/>
        <v>435</v>
      </c>
      <c r="I15" s="175">
        <f t="shared" si="3"/>
        <v>14831947.999999998</v>
      </c>
      <c r="L15" s="48"/>
    </row>
    <row r="16" spans="1:12" ht="21.75" customHeight="1">
      <c r="A16" s="170">
        <v>2017</v>
      </c>
      <c r="B16" s="171">
        <v>448</v>
      </c>
      <c r="C16" s="172">
        <v>18814317.4</v>
      </c>
      <c r="D16" s="173">
        <v>51</v>
      </c>
      <c r="E16" s="172">
        <v>2591019.7</v>
      </c>
      <c r="F16" s="179">
        <v>9266538.3</v>
      </c>
      <c r="G16" s="172">
        <v>216586</v>
      </c>
      <c r="H16" s="174">
        <f t="shared" si="2"/>
        <v>499</v>
      </c>
      <c r="I16" s="175">
        <f t="shared" si="3"/>
        <v>30888461.4</v>
      </c>
      <c r="K16" s="79"/>
      <c r="L16" s="48"/>
    </row>
    <row r="17" spans="1:12" ht="21.75" customHeight="1">
      <c r="A17" s="170">
        <v>2018</v>
      </c>
      <c r="B17" s="171">
        <v>681</v>
      </c>
      <c r="C17" s="172">
        <v>38317766</v>
      </c>
      <c r="D17" s="173">
        <v>135</v>
      </c>
      <c r="E17" s="172">
        <v>7469404</v>
      </c>
      <c r="F17" s="179">
        <v>5148075</v>
      </c>
      <c r="G17" s="172">
        <v>545522.54</v>
      </c>
      <c r="H17" s="174">
        <f t="shared" si="2"/>
        <v>816</v>
      </c>
      <c r="I17" s="175">
        <f t="shared" si="3"/>
        <v>51480767.54</v>
      </c>
      <c r="K17" s="79"/>
      <c r="L17" s="48"/>
    </row>
    <row r="18" spans="1:12" ht="21.75" customHeight="1">
      <c r="A18" s="170">
        <v>2019</v>
      </c>
      <c r="B18" s="171">
        <v>549</v>
      </c>
      <c r="C18" s="172">
        <v>38173216.25</v>
      </c>
      <c r="D18" s="173">
        <v>110</v>
      </c>
      <c r="E18" s="172">
        <v>6010867.32</v>
      </c>
      <c r="F18" s="179">
        <v>6136751</v>
      </c>
      <c r="G18" s="172">
        <v>1046675.43</v>
      </c>
      <c r="H18" s="174">
        <f t="shared" si="2"/>
        <v>659</v>
      </c>
      <c r="I18" s="175">
        <f t="shared" si="3"/>
        <v>51367510</v>
      </c>
      <c r="K18" s="79"/>
      <c r="L18" s="48"/>
    </row>
    <row r="19" spans="1:12" ht="21.75" customHeight="1">
      <c r="A19" s="170">
        <v>2020</v>
      </c>
      <c r="B19" s="171">
        <v>582</v>
      </c>
      <c r="C19" s="172">
        <v>38705853.989999995</v>
      </c>
      <c r="D19" s="173">
        <v>73</v>
      </c>
      <c r="E19" s="172">
        <v>6318996.390000001</v>
      </c>
      <c r="F19" s="179">
        <v>5136751.000000001</v>
      </c>
      <c r="G19" s="172">
        <v>1205908.6199999999</v>
      </c>
      <c r="H19" s="174">
        <f t="shared" si="2"/>
        <v>655</v>
      </c>
      <c r="I19" s="175">
        <f t="shared" si="3"/>
        <v>51367509.99999999</v>
      </c>
      <c r="K19" s="79"/>
      <c r="L19" s="48"/>
    </row>
    <row r="20" spans="1:12" ht="21.75" customHeight="1">
      <c r="A20" s="170">
        <v>2021</v>
      </c>
      <c r="B20" s="171">
        <f>'2021 YILI'!C21</f>
        <v>654</v>
      </c>
      <c r="C20" s="94">
        <f>'2021 YILI'!D21</f>
        <v>40145132.800000004</v>
      </c>
      <c r="D20" s="171">
        <f>'2021 YILI'!E21</f>
        <v>63</v>
      </c>
      <c r="E20" s="172">
        <f>'2021 YILI'!F21</f>
        <v>4696653.76</v>
      </c>
      <c r="F20" s="179">
        <f>'2021 YILI'!H4</f>
        <v>8141473.5</v>
      </c>
      <c r="G20" s="172">
        <f>'2021 YILI'!B21</f>
        <v>1293229.9399999997</v>
      </c>
      <c r="H20" s="174">
        <f t="shared" si="2"/>
        <v>717</v>
      </c>
      <c r="I20" s="175">
        <f t="shared" si="3"/>
        <v>54276490</v>
      </c>
      <c r="K20" s="79"/>
      <c r="L20" s="48"/>
    </row>
    <row r="21" spans="1:12" ht="21.75" customHeight="1">
      <c r="A21" s="170">
        <v>2022</v>
      </c>
      <c r="B21" s="171">
        <v>304</v>
      </c>
      <c r="C21" s="94">
        <v>44520595.1</v>
      </c>
      <c r="D21" s="171">
        <v>46</v>
      </c>
      <c r="E21" s="172">
        <v>5065910.58</v>
      </c>
      <c r="F21" s="179">
        <v>9013306.250000002</v>
      </c>
      <c r="G21" s="172">
        <v>1488900.0699999996</v>
      </c>
      <c r="H21" s="174">
        <f>B21+D21</f>
        <v>350</v>
      </c>
      <c r="I21" s="175">
        <f>C21+E21+F21+G21</f>
        <v>60088712</v>
      </c>
      <c r="K21" s="79"/>
      <c r="L21" s="48"/>
    </row>
    <row r="22" spans="1:9" ht="21.75" customHeight="1" thickBot="1">
      <c r="A22" s="68" t="s">
        <v>2</v>
      </c>
      <c r="B22" s="73">
        <f>SUM(B4:B21)</f>
        <v>7777</v>
      </c>
      <c r="C22" s="100">
        <f aca="true" t="shared" si="4" ref="C22:I22">SUM(C4:C21)</f>
        <v>396139322.28000003</v>
      </c>
      <c r="D22" s="73">
        <f t="shared" si="4"/>
        <v>1547</v>
      </c>
      <c r="E22" s="100">
        <f t="shared" si="4"/>
        <v>73542471.53000002</v>
      </c>
      <c r="F22" s="73">
        <f t="shared" si="4"/>
        <v>65633046.879999995</v>
      </c>
      <c r="G22" s="100">
        <f t="shared" si="4"/>
        <v>5958997.249999999</v>
      </c>
      <c r="H22" s="162">
        <f t="shared" si="4"/>
        <v>9324</v>
      </c>
      <c r="I22" s="156">
        <f t="shared" si="4"/>
        <v>541273837.94</v>
      </c>
    </row>
  </sheetData>
  <sheetProtection/>
  <mergeCells count="8">
    <mergeCell ref="I2:I3"/>
    <mergeCell ref="H2:H3"/>
    <mergeCell ref="A1:I1"/>
    <mergeCell ref="A2:A3"/>
    <mergeCell ref="B2:C2"/>
    <mergeCell ref="D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160" zoomScaleSheetLayoutView="160" zoomScalePageLayoutView="0" workbookViewId="0" topLeftCell="A4">
      <selection activeCell="I14" sqref="I14"/>
    </sheetView>
  </sheetViews>
  <sheetFormatPr defaultColWidth="8.875" defaultRowHeight="12.75"/>
  <cols>
    <col min="1" max="1" width="16.125" style="34" customWidth="1"/>
    <col min="2" max="2" width="8.25390625" style="34" customWidth="1"/>
    <col min="3" max="3" width="11.25390625" style="34" customWidth="1"/>
    <col min="4" max="4" width="8.25390625" style="34" customWidth="1"/>
    <col min="5" max="5" width="11.625" style="34" customWidth="1"/>
    <col min="6" max="6" width="8.375" style="34" customWidth="1"/>
    <col min="7" max="7" width="11.75390625" style="34" customWidth="1"/>
    <col min="8" max="16384" width="8.875" style="34" customWidth="1"/>
  </cols>
  <sheetData>
    <row r="1" spans="1:8" ht="24.75" customHeight="1" thickBot="1">
      <c r="A1" s="195" t="s">
        <v>36</v>
      </c>
      <c r="B1" s="196"/>
      <c r="C1" s="196"/>
      <c r="D1" s="196"/>
      <c r="E1" s="196"/>
      <c r="F1" s="196"/>
      <c r="G1" s="197"/>
      <c r="H1" s="48"/>
    </row>
    <row r="2" spans="1:7" ht="27" customHeight="1" thickBot="1">
      <c r="A2" s="110" t="s">
        <v>32</v>
      </c>
      <c r="B2" s="195" t="s">
        <v>0</v>
      </c>
      <c r="C2" s="197"/>
      <c r="D2" s="198" t="s">
        <v>1</v>
      </c>
      <c r="E2" s="199"/>
      <c r="F2" s="195" t="s">
        <v>2</v>
      </c>
      <c r="G2" s="200"/>
    </row>
    <row r="3" spans="1:7" ht="34.5" customHeight="1" thickBot="1">
      <c r="A3" s="82" t="s">
        <v>21</v>
      </c>
      <c r="B3" s="83" t="s">
        <v>3</v>
      </c>
      <c r="C3" s="84" t="s">
        <v>4</v>
      </c>
      <c r="D3" s="85" t="s">
        <v>3</v>
      </c>
      <c r="E3" s="86" t="s">
        <v>4</v>
      </c>
      <c r="F3" s="83" t="s">
        <v>3</v>
      </c>
      <c r="G3" s="87" t="s">
        <v>4</v>
      </c>
    </row>
    <row r="4" spans="1:8" ht="50.25" customHeight="1">
      <c r="A4" s="111" t="s">
        <v>35</v>
      </c>
      <c r="B4" s="42"/>
      <c r="C4" s="112"/>
      <c r="D4" s="44">
        <v>5</v>
      </c>
      <c r="E4" s="113">
        <v>1102000</v>
      </c>
      <c r="F4" s="46">
        <v>5</v>
      </c>
      <c r="G4" s="114">
        <v>1102000</v>
      </c>
      <c r="H4" s="115"/>
    </row>
    <row r="5" spans="1:8" ht="14.25">
      <c r="A5" s="88" t="s">
        <v>5</v>
      </c>
      <c r="B5" s="56">
        <v>63</v>
      </c>
      <c r="C5" s="89">
        <v>5747000</v>
      </c>
      <c r="D5" s="58">
        <v>18</v>
      </c>
      <c r="E5" s="90">
        <v>503000</v>
      </c>
      <c r="F5" s="60">
        <f>B5+D5</f>
        <v>81</v>
      </c>
      <c r="G5" s="91">
        <f>C5+E5</f>
        <v>6250000</v>
      </c>
      <c r="H5" s="115"/>
    </row>
    <row r="6" spans="1:8" ht="14.25">
      <c r="A6" s="92" t="s">
        <v>6</v>
      </c>
      <c r="B6" s="62">
        <v>26</v>
      </c>
      <c r="C6" s="93">
        <v>3919000</v>
      </c>
      <c r="D6" s="64"/>
      <c r="E6" s="94"/>
      <c r="F6" s="60">
        <f aca="true" t="shared" si="0" ref="F6:G21">B6+D6</f>
        <v>26</v>
      </c>
      <c r="G6" s="91">
        <f t="shared" si="0"/>
        <v>3919000</v>
      </c>
      <c r="H6" s="115"/>
    </row>
    <row r="7" spans="1:8" ht="14.25">
      <c r="A7" s="92" t="s">
        <v>7</v>
      </c>
      <c r="B7" s="62">
        <v>89</v>
      </c>
      <c r="C7" s="93">
        <v>4615000</v>
      </c>
      <c r="D7" s="64">
        <v>9</v>
      </c>
      <c r="E7" s="94">
        <v>1385000</v>
      </c>
      <c r="F7" s="60">
        <f t="shared" si="0"/>
        <v>98</v>
      </c>
      <c r="G7" s="91">
        <f t="shared" si="0"/>
        <v>6000000</v>
      </c>
      <c r="H7" s="115"/>
    </row>
    <row r="8" spans="1:8" ht="15.75" customHeight="1">
      <c r="A8" s="92" t="s">
        <v>8</v>
      </c>
      <c r="B8" s="62">
        <v>19</v>
      </c>
      <c r="C8" s="93">
        <v>1296000</v>
      </c>
      <c r="D8" s="64">
        <v>6</v>
      </c>
      <c r="E8" s="94">
        <v>104000</v>
      </c>
      <c r="F8" s="60">
        <f t="shared" si="0"/>
        <v>25</v>
      </c>
      <c r="G8" s="91">
        <f t="shared" si="0"/>
        <v>1400000</v>
      </c>
      <c r="H8" s="115"/>
    </row>
    <row r="9" spans="1:8" ht="14.25">
      <c r="A9" s="92" t="s">
        <v>9</v>
      </c>
      <c r="B9" s="62">
        <v>15</v>
      </c>
      <c r="C9" s="93">
        <v>961000</v>
      </c>
      <c r="D9" s="64">
        <v>3</v>
      </c>
      <c r="E9" s="94">
        <v>40000</v>
      </c>
      <c r="F9" s="60">
        <f t="shared" si="0"/>
        <v>18</v>
      </c>
      <c r="G9" s="91">
        <f t="shared" si="0"/>
        <v>1001000</v>
      </c>
      <c r="H9" s="115"/>
    </row>
    <row r="10" spans="1:8" ht="14.25">
      <c r="A10" s="92" t="s">
        <v>10</v>
      </c>
      <c r="B10" s="62">
        <v>33</v>
      </c>
      <c r="C10" s="93">
        <v>4532000</v>
      </c>
      <c r="D10" s="64">
        <v>11</v>
      </c>
      <c r="E10" s="94">
        <v>218000</v>
      </c>
      <c r="F10" s="60">
        <f t="shared" si="0"/>
        <v>44</v>
      </c>
      <c r="G10" s="91">
        <f t="shared" si="0"/>
        <v>4750000</v>
      </c>
      <c r="H10" s="115"/>
    </row>
    <row r="11" spans="1:7" ht="14.25">
      <c r="A11" s="92" t="s">
        <v>11</v>
      </c>
      <c r="B11" s="62">
        <v>9</v>
      </c>
      <c r="C11" s="93">
        <v>800000</v>
      </c>
      <c r="D11" s="64"/>
      <c r="E11" s="94"/>
      <c r="F11" s="60">
        <f t="shared" si="0"/>
        <v>9</v>
      </c>
      <c r="G11" s="91">
        <f t="shared" si="0"/>
        <v>800000</v>
      </c>
    </row>
    <row r="12" spans="1:7" ht="14.25">
      <c r="A12" s="92" t="s">
        <v>12</v>
      </c>
      <c r="B12" s="62">
        <v>37</v>
      </c>
      <c r="C12" s="93">
        <v>3044000</v>
      </c>
      <c r="D12" s="64">
        <v>14</v>
      </c>
      <c r="E12" s="94">
        <v>227000</v>
      </c>
      <c r="F12" s="60">
        <f t="shared" si="0"/>
        <v>51</v>
      </c>
      <c r="G12" s="91">
        <f>C12+E12</f>
        <v>3271000</v>
      </c>
    </row>
    <row r="13" spans="1:7" ht="14.25">
      <c r="A13" s="92" t="s">
        <v>13</v>
      </c>
      <c r="B13" s="62">
        <v>12</v>
      </c>
      <c r="C13" s="93">
        <v>822000</v>
      </c>
      <c r="D13" s="64">
        <v>3</v>
      </c>
      <c r="E13" s="94">
        <v>180000</v>
      </c>
      <c r="F13" s="60">
        <f t="shared" si="0"/>
        <v>15</v>
      </c>
      <c r="G13" s="91">
        <f t="shared" si="0"/>
        <v>1002000</v>
      </c>
    </row>
    <row r="14" spans="1:7" ht="14.25">
      <c r="A14" s="92" t="s">
        <v>14</v>
      </c>
      <c r="B14" s="62">
        <v>47</v>
      </c>
      <c r="C14" s="93">
        <v>3559000</v>
      </c>
      <c r="D14" s="64">
        <v>5</v>
      </c>
      <c r="E14" s="94">
        <v>265000</v>
      </c>
      <c r="F14" s="60">
        <f t="shared" si="0"/>
        <v>52</v>
      </c>
      <c r="G14" s="91">
        <f t="shared" si="0"/>
        <v>3824000</v>
      </c>
    </row>
    <row r="15" spans="1:7" ht="14.25">
      <c r="A15" s="92" t="s">
        <v>15</v>
      </c>
      <c r="B15" s="62">
        <v>8</v>
      </c>
      <c r="C15" s="93">
        <v>970000</v>
      </c>
      <c r="D15" s="64">
        <v>2</v>
      </c>
      <c r="E15" s="94">
        <v>280000</v>
      </c>
      <c r="F15" s="60">
        <f t="shared" si="0"/>
        <v>10</v>
      </c>
      <c r="G15" s="91">
        <f t="shared" si="0"/>
        <v>1250000</v>
      </c>
    </row>
    <row r="16" spans="1:7" ht="14.25">
      <c r="A16" s="92" t="s">
        <v>16</v>
      </c>
      <c r="B16" s="62">
        <v>44</v>
      </c>
      <c r="C16" s="93">
        <v>1518000</v>
      </c>
      <c r="D16" s="64">
        <v>11</v>
      </c>
      <c r="E16" s="94">
        <v>460000</v>
      </c>
      <c r="F16" s="60">
        <f t="shared" si="0"/>
        <v>55</v>
      </c>
      <c r="G16" s="91">
        <f t="shared" si="0"/>
        <v>1978000</v>
      </c>
    </row>
    <row r="17" spans="1:7" ht="14.25">
      <c r="A17" s="92" t="s">
        <v>17</v>
      </c>
      <c r="B17" s="62">
        <v>34</v>
      </c>
      <c r="C17" s="93">
        <v>1389000</v>
      </c>
      <c r="D17" s="64">
        <v>8</v>
      </c>
      <c r="E17" s="94">
        <v>155000</v>
      </c>
      <c r="F17" s="60">
        <f t="shared" si="0"/>
        <v>42</v>
      </c>
      <c r="G17" s="91">
        <f t="shared" si="0"/>
        <v>1544000</v>
      </c>
    </row>
    <row r="18" spans="1:7" ht="14.25">
      <c r="A18" s="92" t="s">
        <v>33</v>
      </c>
      <c r="B18" s="62">
        <v>52</v>
      </c>
      <c r="C18" s="93">
        <v>2920000</v>
      </c>
      <c r="D18" s="64">
        <v>12</v>
      </c>
      <c r="E18" s="94">
        <v>280000</v>
      </c>
      <c r="F18" s="60">
        <f t="shared" si="0"/>
        <v>64</v>
      </c>
      <c r="G18" s="91">
        <f t="shared" si="0"/>
        <v>3200000</v>
      </c>
    </row>
    <row r="19" spans="1:7" ht="14.25">
      <c r="A19" s="92" t="s">
        <v>19</v>
      </c>
      <c r="B19" s="62">
        <v>55</v>
      </c>
      <c r="C19" s="93">
        <v>1868000</v>
      </c>
      <c r="D19" s="64">
        <v>9</v>
      </c>
      <c r="E19" s="94">
        <v>832000</v>
      </c>
      <c r="F19" s="60">
        <f t="shared" si="0"/>
        <v>64</v>
      </c>
      <c r="G19" s="91">
        <f t="shared" si="0"/>
        <v>2700000</v>
      </c>
    </row>
    <row r="20" spans="1:7" ht="15" thickBot="1">
      <c r="A20" s="98" t="s">
        <v>20</v>
      </c>
      <c r="B20" s="69">
        <v>28</v>
      </c>
      <c r="C20" s="99">
        <v>2780000</v>
      </c>
      <c r="D20" s="71">
        <v>15</v>
      </c>
      <c r="E20" s="100">
        <v>280000</v>
      </c>
      <c r="F20" s="73">
        <f t="shared" si="0"/>
        <v>43</v>
      </c>
      <c r="G20" s="101">
        <f t="shared" si="0"/>
        <v>3060000</v>
      </c>
    </row>
    <row r="21" spans="1:7" ht="15" thickBot="1">
      <c r="A21" s="102" t="s">
        <v>2</v>
      </c>
      <c r="B21" s="103">
        <f>SUM(B5:B20)</f>
        <v>571</v>
      </c>
      <c r="C21" s="118">
        <f>SUM(C5:C20)</f>
        <v>40740000</v>
      </c>
      <c r="D21" s="103">
        <f>SUM(D5:D20)</f>
        <v>126</v>
      </c>
      <c r="E21" s="106">
        <f>SUM(E4:E20)</f>
        <v>6311000</v>
      </c>
      <c r="F21" s="107">
        <f t="shared" si="0"/>
        <v>697</v>
      </c>
      <c r="G21" s="108">
        <f t="shared" si="0"/>
        <v>47051000</v>
      </c>
    </row>
    <row r="22" ht="15" thickTop="1">
      <c r="F22" s="79"/>
    </row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160" zoomScaleSheetLayoutView="160" zoomScalePageLayoutView="0" workbookViewId="0" topLeftCell="A4">
      <selection activeCell="H24" sqref="H24"/>
    </sheetView>
  </sheetViews>
  <sheetFormatPr defaultColWidth="8.875" defaultRowHeight="12.75"/>
  <cols>
    <col min="1" max="1" width="16.625" style="34" customWidth="1"/>
    <col min="2" max="2" width="8.25390625" style="34" customWidth="1"/>
    <col min="3" max="3" width="13.375" style="78" customWidth="1"/>
    <col min="4" max="4" width="8.75390625" style="34" customWidth="1"/>
    <col min="5" max="5" width="13.875" style="78" customWidth="1"/>
    <col min="6" max="6" width="8.625" style="34" customWidth="1"/>
    <col min="7" max="7" width="15.625" style="78" customWidth="1"/>
    <col min="8" max="16384" width="8.875" style="34" customWidth="1"/>
  </cols>
  <sheetData>
    <row r="1" spans="1:7" ht="24.75" customHeight="1" thickBot="1">
      <c r="A1" s="195" t="s">
        <v>37</v>
      </c>
      <c r="B1" s="196"/>
      <c r="C1" s="196"/>
      <c r="D1" s="196"/>
      <c r="E1" s="196"/>
      <c r="F1" s="196"/>
      <c r="G1" s="197"/>
    </row>
    <row r="2" spans="1:7" ht="27" customHeight="1" thickBot="1">
      <c r="A2" s="110" t="s">
        <v>32</v>
      </c>
      <c r="B2" s="195" t="s">
        <v>0</v>
      </c>
      <c r="C2" s="197"/>
      <c r="D2" s="198" t="s">
        <v>1</v>
      </c>
      <c r="E2" s="199"/>
      <c r="F2" s="195" t="s">
        <v>2</v>
      </c>
      <c r="G2" s="200"/>
    </row>
    <row r="3" spans="1:7" ht="34.5" customHeight="1" thickBot="1">
      <c r="A3" s="82" t="s">
        <v>21</v>
      </c>
      <c r="B3" s="83" t="s">
        <v>3</v>
      </c>
      <c r="C3" s="119" t="s">
        <v>4</v>
      </c>
      <c r="D3" s="85" t="s">
        <v>3</v>
      </c>
      <c r="E3" s="120" t="s">
        <v>4</v>
      </c>
      <c r="F3" s="83" t="s">
        <v>3</v>
      </c>
      <c r="G3" s="121" t="s">
        <v>4</v>
      </c>
    </row>
    <row r="4" spans="1:7" ht="33.75" customHeight="1">
      <c r="A4" s="111" t="s">
        <v>22</v>
      </c>
      <c r="B4" s="42"/>
      <c r="C4" s="43"/>
      <c r="D4" s="44"/>
      <c r="E4" s="45"/>
      <c r="F4" s="46"/>
      <c r="G4" s="47">
        <v>151719.23</v>
      </c>
    </row>
    <row r="5" spans="1:7" ht="14.25">
      <c r="A5" s="88" t="s">
        <v>5</v>
      </c>
      <c r="B5" s="56">
        <v>35</v>
      </c>
      <c r="C5" s="57">
        <v>360000</v>
      </c>
      <c r="D5" s="58">
        <v>19</v>
      </c>
      <c r="E5" s="59">
        <v>657563.58</v>
      </c>
      <c r="F5" s="60">
        <f>B5+D5</f>
        <v>54</v>
      </c>
      <c r="G5" s="122">
        <f>C5+E5</f>
        <v>1017563.58</v>
      </c>
    </row>
    <row r="6" spans="1:7" ht="14.25">
      <c r="A6" s="92" t="s">
        <v>6</v>
      </c>
      <c r="B6" s="62">
        <v>10</v>
      </c>
      <c r="C6" s="63">
        <v>852500</v>
      </c>
      <c r="D6" s="64">
        <v>9</v>
      </c>
      <c r="E6" s="65">
        <v>143656</v>
      </c>
      <c r="F6" s="60">
        <f aca="true" t="shared" si="0" ref="F6:G21">B6+D6</f>
        <v>19</v>
      </c>
      <c r="G6" s="122">
        <f t="shared" si="0"/>
        <v>996156</v>
      </c>
    </row>
    <row r="7" spans="1:7" ht="14.25">
      <c r="A7" s="92" t="s">
        <v>7</v>
      </c>
      <c r="B7" s="62">
        <v>23</v>
      </c>
      <c r="C7" s="63">
        <v>435000</v>
      </c>
      <c r="D7" s="64">
        <v>5</v>
      </c>
      <c r="E7" s="65">
        <v>586279.03</v>
      </c>
      <c r="F7" s="60">
        <f t="shared" si="0"/>
        <v>28</v>
      </c>
      <c r="G7" s="122">
        <f t="shared" si="0"/>
        <v>1021279.03</v>
      </c>
    </row>
    <row r="8" spans="1:7" ht="15.75" customHeight="1">
      <c r="A8" s="92" t="s">
        <v>8</v>
      </c>
      <c r="B8" s="62">
        <v>12</v>
      </c>
      <c r="C8" s="63">
        <v>357500</v>
      </c>
      <c r="D8" s="64">
        <v>4</v>
      </c>
      <c r="E8" s="65">
        <v>50000</v>
      </c>
      <c r="F8" s="60">
        <f t="shared" si="0"/>
        <v>16</v>
      </c>
      <c r="G8" s="122">
        <f t="shared" si="0"/>
        <v>407500</v>
      </c>
    </row>
    <row r="9" spans="1:7" ht="14.25">
      <c r="A9" s="92" t="s">
        <v>9</v>
      </c>
      <c r="B9" s="62">
        <v>6</v>
      </c>
      <c r="C9" s="63">
        <v>105568.6</v>
      </c>
      <c r="D9" s="64">
        <v>5</v>
      </c>
      <c r="E9" s="65">
        <v>143487.45</v>
      </c>
      <c r="F9" s="60">
        <f t="shared" si="0"/>
        <v>11</v>
      </c>
      <c r="G9" s="122">
        <f t="shared" si="0"/>
        <v>249056.05000000002</v>
      </c>
    </row>
    <row r="10" spans="1:7" ht="14.25">
      <c r="A10" s="92" t="s">
        <v>10</v>
      </c>
      <c r="B10" s="62">
        <v>18</v>
      </c>
      <c r="C10" s="63">
        <v>1785000</v>
      </c>
      <c r="D10" s="64">
        <v>3</v>
      </c>
      <c r="E10" s="65">
        <v>180000</v>
      </c>
      <c r="F10" s="60">
        <f t="shared" si="0"/>
        <v>21</v>
      </c>
      <c r="G10" s="122">
        <f t="shared" si="0"/>
        <v>1965000</v>
      </c>
    </row>
    <row r="11" spans="1:7" ht="14.25">
      <c r="A11" s="92" t="s">
        <v>11</v>
      </c>
      <c r="B11" s="62">
        <v>9</v>
      </c>
      <c r="C11" s="63">
        <v>237000</v>
      </c>
      <c r="D11" s="64">
        <v>2</v>
      </c>
      <c r="E11" s="65">
        <v>66000</v>
      </c>
      <c r="F11" s="60">
        <f t="shared" si="0"/>
        <v>11</v>
      </c>
      <c r="G11" s="122">
        <f t="shared" si="0"/>
        <v>303000</v>
      </c>
    </row>
    <row r="12" spans="1:7" ht="14.25">
      <c r="A12" s="92" t="s">
        <v>12</v>
      </c>
      <c r="B12" s="62">
        <v>30</v>
      </c>
      <c r="C12" s="63">
        <v>568000</v>
      </c>
      <c r="D12" s="64">
        <v>1</v>
      </c>
      <c r="E12" s="65">
        <v>75000</v>
      </c>
      <c r="F12" s="60">
        <f t="shared" si="0"/>
        <v>31</v>
      </c>
      <c r="G12" s="122">
        <f>C12+E12</f>
        <v>643000</v>
      </c>
    </row>
    <row r="13" spans="1:7" ht="14.25">
      <c r="A13" s="92" t="s">
        <v>13</v>
      </c>
      <c r="B13" s="62">
        <v>5</v>
      </c>
      <c r="C13" s="63">
        <v>92000</v>
      </c>
      <c r="D13" s="64">
        <v>4</v>
      </c>
      <c r="E13" s="65">
        <v>172921</v>
      </c>
      <c r="F13" s="60">
        <f t="shared" si="0"/>
        <v>9</v>
      </c>
      <c r="G13" s="122">
        <f t="shared" si="0"/>
        <v>264921</v>
      </c>
    </row>
    <row r="14" spans="1:7" ht="14.25">
      <c r="A14" s="92" t="s">
        <v>14</v>
      </c>
      <c r="B14" s="62">
        <v>4</v>
      </c>
      <c r="C14" s="63">
        <v>545000</v>
      </c>
      <c r="D14" s="64">
        <v>8</v>
      </c>
      <c r="E14" s="65">
        <v>252594.12</v>
      </c>
      <c r="F14" s="60">
        <f t="shared" si="0"/>
        <v>12</v>
      </c>
      <c r="G14" s="122">
        <f t="shared" si="0"/>
        <v>797594.12</v>
      </c>
    </row>
    <row r="15" spans="1:7" ht="14.25">
      <c r="A15" s="92" t="s">
        <v>15</v>
      </c>
      <c r="B15" s="62">
        <v>11</v>
      </c>
      <c r="C15" s="63">
        <v>135365</v>
      </c>
      <c r="D15" s="64">
        <v>8</v>
      </c>
      <c r="E15" s="65">
        <v>167500</v>
      </c>
      <c r="F15" s="60">
        <f t="shared" si="0"/>
        <v>19</v>
      </c>
      <c r="G15" s="122">
        <f t="shared" si="0"/>
        <v>302865</v>
      </c>
    </row>
    <row r="16" spans="1:7" ht="14.25">
      <c r="A16" s="92" t="s">
        <v>16</v>
      </c>
      <c r="B16" s="62">
        <v>31</v>
      </c>
      <c r="C16" s="63">
        <v>339325.05</v>
      </c>
      <c r="D16" s="64">
        <v>5</v>
      </c>
      <c r="E16" s="65">
        <v>120000</v>
      </c>
      <c r="F16" s="60">
        <f t="shared" si="0"/>
        <v>36</v>
      </c>
      <c r="G16" s="122">
        <f t="shared" si="0"/>
        <v>459325.05</v>
      </c>
    </row>
    <row r="17" spans="1:7" ht="14.25">
      <c r="A17" s="92" t="s">
        <v>17</v>
      </c>
      <c r="B17" s="62">
        <v>7</v>
      </c>
      <c r="C17" s="63">
        <v>265424</v>
      </c>
      <c r="D17" s="64">
        <v>1</v>
      </c>
      <c r="E17" s="65">
        <v>15000</v>
      </c>
      <c r="F17" s="60">
        <f t="shared" si="0"/>
        <v>8</v>
      </c>
      <c r="G17" s="122">
        <f t="shared" si="0"/>
        <v>280424</v>
      </c>
    </row>
    <row r="18" spans="1:7" ht="14.25">
      <c r="A18" s="92" t="s">
        <v>33</v>
      </c>
      <c r="B18" s="62">
        <v>21</v>
      </c>
      <c r="C18" s="63">
        <v>667445.57</v>
      </c>
      <c r="D18" s="64">
        <v>11</v>
      </c>
      <c r="E18" s="65">
        <v>133000</v>
      </c>
      <c r="F18" s="60">
        <f t="shared" si="0"/>
        <v>32</v>
      </c>
      <c r="G18" s="122">
        <f t="shared" si="0"/>
        <v>800445.57</v>
      </c>
    </row>
    <row r="19" spans="1:7" ht="14.25">
      <c r="A19" s="92" t="s">
        <v>19</v>
      </c>
      <c r="B19" s="62">
        <v>12</v>
      </c>
      <c r="C19" s="63">
        <v>133845.37</v>
      </c>
      <c r="D19" s="64">
        <v>17</v>
      </c>
      <c r="E19" s="65">
        <v>775000</v>
      </c>
      <c r="F19" s="60">
        <f t="shared" si="0"/>
        <v>29</v>
      </c>
      <c r="G19" s="122">
        <f t="shared" si="0"/>
        <v>908845.37</v>
      </c>
    </row>
    <row r="20" spans="1:7" ht="15" thickBot="1">
      <c r="A20" s="98" t="s">
        <v>20</v>
      </c>
      <c r="B20" s="69">
        <v>18</v>
      </c>
      <c r="C20" s="70">
        <v>923306</v>
      </c>
      <c r="D20" s="71">
        <v>10</v>
      </c>
      <c r="E20" s="72">
        <v>73000</v>
      </c>
      <c r="F20" s="73">
        <f t="shared" si="0"/>
        <v>28</v>
      </c>
      <c r="G20" s="123">
        <f t="shared" si="0"/>
        <v>996306</v>
      </c>
    </row>
    <row r="21" spans="1:7" ht="15" thickBot="1">
      <c r="A21" s="102" t="s">
        <v>2</v>
      </c>
      <c r="B21" s="103">
        <f>SUM(B5:B20)</f>
        <v>252</v>
      </c>
      <c r="C21" s="124">
        <f>SUM(C5:C20)</f>
        <v>7802279.59</v>
      </c>
      <c r="D21" s="103">
        <f>SUM(D5:D20)</f>
        <v>112</v>
      </c>
      <c r="E21" s="124">
        <f>SUM(E4:E20)</f>
        <v>3611001.1799999997</v>
      </c>
      <c r="F21" s="107">
        <f t="shared" si="0"/>
        <v>364</v>
      </c>
      <c r="G21" s="125">
        <f>SUM(G4:G20)</f>
        <v>11565000</v>
      </c>
    </row>
    <row r="22" ht="15" thickTop="1">
      <c r="F22" s="79"/>
    </row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30" zoomScaleSheetLayoutView="130" zoomScalePageLayoutView="0" workbookViewId="0" topLeftCell="A4">
      <selection activeCell="D6" sqref="D6:D21"/>
    </sheetView>
  </sheetViews>
  <sheetFormatPr defaultColWidth="9.00390625" defaultRowHeight="12.75"/>
  <cols>
    <col min="1" max="1" width="17.125" style="34" customWidth="1"/>
    <col min="2" max="2" width="8.25390625" style="34" customWidth="1"/>
    <col min="3" max="3" width="14.00390625" style="78" customWidth="1"/>
    <col min="4" max="4" width="7.875" style="34" customWidth="1"/>
    <col min="5" max="5" width="14.25390625" style="78" customWidth="1"/>
    <col min="6" max="6" width="8.00390625" style="34" customWidth="1"/>
    <col min="7" max="7" width="16.75390625" style="78" customWidth="1"/>
    <col min="8" max="16384" width="9.125" style="34" customWidth="1"/>
  </cols>
  <sheetData>
    <row r="1" spans="1:8" ht="33" customHeight="1" thickBot="1">
      <c r="A1" s="195" t="s">
        <v>38</v>
      </c>
      <c r="B1" s="196"/>
      <c r="C1" s="196"/>
      <c r="D1" s="196"/>
      <c r="E1" s="196"/>
      <c r="F1" s="196"/>
      <c r="G1" s="197"/>
      <c r="H1" s="80"/>
    </row>
    <row r="2" spans="1:7" ht="27" customHeight="1" thickBot="1">
      <c r="A2" s="36" t="s">
        <v>32</v>
      </c>
      <c r="B2" s="195" t="s">
        <v>0</v>
      </c>
      <c r="C2" s="197"/>
      <c r="D2" s="201" t="s">
        <v>1</v>
      </c>
      <c r="E2" s="202"/>
      <c r="F2" s="195" t="s">
        <v>2</v>
      </c>
      <c r="G2" s="199"/>
    </row>
    <row r="3" spans="1:7" ht="34.5" customHeight="1" thickBot="1">
      <c r="A3" s="37" t="s">
        <v>21</v>
      </c>
      <c r="B3" s="38" t="s">
        <v>3</v>
      </c>
      <c r="C3" s="39" t="s">
        <v>4</v>
      </c>
      <c r="D3" s="35" t="s">
        <v>3</v>
      </c>
      <c r="E3" s="40" t="s">
        <v>4</v>
      </c>
      <c r="F3" s="38" t="s">
        <v>3</v>
      </c>
      <c r="G3" s="40" t="s">
        <v>4</v>
      </c>
    </row>
    <row r="4" spans="1:8" ht="27.75" customHeight="1" thickBot="1">
      <c r="A4" s="41" t="s">
        <v>22</v>
      </c>
      <c r="B4" s="42"/>
      <c r="C4" s="43"/>
      <c r="D4" s="44"/>
      <c r="E4" s="45"/>
      <c r="F4" s="46"/>
      <c r="G4" s="47">
        <v>1700000</v>
      </c>
      <c r="H4" s="48"/>
    </row>
    <row r="5" spans="1:8" ht="27.75" customHeight="1">
      <c r="A5" s="41" t="s">
        <v>23</v>
      </c>
      <c r="B5" s="49"/>
      <c r="C5" s="50"/>
      <c r="D5" s="51"/>
      <c r="E5" s="52"/>
      <c r="F5" s="53"/>
      <c r="G5" s="54">
        <v>349298</v>
      </c>
      <c r="H5" s="48"/>
    </row>
    <row r="6" spans="1:8" ht="18" customHeight="1">
      <c r="A6" s="55" t="s">
        <v>5</v>
      </c>
      <c r="B6" s="56">
        <v>23</v>
      </c>
      <c r="C6" s="57">
        <v>522745</v>
      </c>
      <c r="D6" s="58">
        <v>8</v>
      </c>
      <c r="E6" s="59">
        <v>550000</v>
      </c>
      <c r="F6" s="60">
        <f>B6+D6</f>
        <v>31</v>
      </c>
      <c r="G6" s="59">
        <f>C6+E6</f>
        <v>1072745</v>
      </c>
      <c r="H6" s="48"/>
    </row>
    <row r="7" spans="1:8" ht="18" customHeight="1">
      <c r="A7" s="61" t="s">
        <v>6</v>
      </c>
      <c r="B7" s="62">
        <v>10</v>
      </c>
      <c r="C7" s="63">
        <v>700000</v>
      </c>
      <c r="D7" s="64">
        <v>11</v>
      </c>
      <c r="E7" s="65">
        <v>15711</v>
      </c>
      <c r="F7" s="60">
        <f aca="true" t="shared" si="0" ref="F7:G22">B7+D7</f>
        <v>21</v>
      </c>
      <c r="G7" s="59">
        <f t="shared" si="0"/>
        <v>715711</v>
      </c>
      <c r="H7" s="48"/>
    </row>
    <row r="8" spans="1:8" ht="18" customHeight="1">
      <c r="A8" s="61" t="s">
        <v>7</v>
      </c>
      <c r="B8" s="62">
        <v>42</v>
      </c>
      <c r="C8" s="63">
        <v>1145320</v>
      </c>
      <c r="D8" s="64">
        <v>2</v>
      </c>
      <c r="E8" s="65">
        <v>65000</v>
      </c>
      <c r="F8" s="60">
        <f t="shared" si="0"/>
        <v>44</v>
      </c>
      <c r="G8" s="59">
        <f t="shared" si="0"/>
        <v>1210320</v>
      </c>
      <c r="H8" s="48"/>
    </row>
    <row r="9" spans="1:8" ht="18" customHeight="1">
      <c r="A9" s="61" t="s">
        <v>8</v>
      </c>
      <c r="B9" s="62">
        <v>3</v>
      </c>
      <c r="C9" s="63">
        <v>438750</v>
      </c>
      <c r="D9" s="64">
        <v>1</v>
      </c>
      <c r="E9" s="65">
        <v>22196</v>
      </c>
      <c r="F9" s="60">
        <f t="shared" si="0"/>
        <v>4</v>
      </c>
      <c r="G9" s="59">
        <f t="shared" si="0"/>
        <v>460946</v>
      </c>
      <c r="H9" s="48"/>
    </row>
    <row r="10" spans="1:8" ht="18" customHeight="1">
      <c r="A10" s="61" t="s">
        <v>9</v>
      </c>
      <c r="B10" s="62">
        <v>7</v>
      </c>
      <c r="C10" s="63">
        <v>310330</v>
      </c>
      <c r="D10" s="64"/>
      <c r="E10" s="65"/>
      <c r="F10" s="60">
        <f t="shared" si="0"/>
        <v>7</v>
      </c>
      <c r="G10" s="59">
        <f t="shared" si="0"/>
        <v>310330</v>
      </c>
      <c r="H10" s="48"/>
    </row>
    <row r="11" spans="1:8" ht="18" customHeight="1">
      <c r="A11" s="61" t="s">
        <v>10</v>
      </c>
      <c r="B11" s="62">
        <v>23</v>
      </c>
      <c r="C11" s="63">
        <v>879000</v>
      </c>
      <c r="D11" s="64">
        <v>20</v>
      </c>
      <c r="E11" s="65">
        <v>160231</v>
      </c>
      <c r="F11" s="60">
        <f t="shared" si="0"/>
        <v>43</v>
      </c>
      <c r="G11" s="59">
        <f t="shared" si="0"/>
        <v>1039231</v>
      </c>
      <c r="H11" s="48"/>
    </row>
    <row r="12" spans="1:7" ht="18" customHeight="1">
      <c r="A12" s="61" t="s">
        <v>11</v>
      </c>
      <c r="B12" s="62">
        <v>21</v>
      </c>
      <c r="C12" s="63">
        <v>280000</v>
      </c>
      <c r="D12" s="64"/>
      <c r="E12" s="65">
        <v>61173</v>
      </c>
      <c r="F12" s="60">
        <f t="shared" si="0"/>
        <v>21</v>
      </c>
      <c r="G12" s="59">
        <f t="shared" si="0"/>
        <v>341173</v>
      </c>
    </row>
    <row r="13" spans="1:7" ht="18" customHeight="1">
      <c r="A13" s="61" t="s">
        <v>12</v>
      </c>
      <c r="B13" s="66">
        <v>33</v>
      </c>
      <c r="C13" s="67">
        <v>784772</v>
      </c>
      <c r="D13" s="64"/>
      <c r="E13" s="65"/>
      <c r="F13" s="60">
        <f t="shared" si="0"/>
        <v>33</v>
      </c>
      <c r="G13" s="59">
        <f>C13+E13</f>
        <v>784772</v>
      </c>
    </row>
    <row r="14" spans="1:7" ht="18" customHeight="1">
      <c r="A14" s="61" t="s">
        <v>13</v>
      </c>
      <c r="B14" s="62">
        <v>2</v>
      </c>
      <c r="C14" s="63">
        <v>213814.2</v>
      </c>
      <c r="D14" s="64">
        <v>1</v>
      </c>
      <c r="E14" s="65">
        <v>98167.8</v>
      </c>
      <c r="F14" s="60">
        <f t="shared" si="0"/>
        <v>3</v>
      </c>
      <c r="G14" s="59">
        <f t="shared" si="0"/>
        <v>311982</v>
      </c>
    </row>
    <row r="15" spans="1:7" ht="18" customHeight="1">
      <c r="A15" s="61" t="s">
        <v>14</v>
      </c>
      <c r="B15" s="62">
        <v>23</v>
      </c>
      <c r="C15" s="63">
        <v>726034</v>
      </c>
      <c r="D15" s="64">
        <v>1</v>
      </c>
      <c r="E15" s="65">
        <v>130000</v>
      </c>
      <c r="F15" s="60">
        <f t="shared" si="0"/>
        <v>24</v>
      </c>
      <c r="G15" s="59">
        <f t="shared" si="0"/>
        <v>856034</v>
      </c>
    </row>
    <row r="16" spans="1:7" ht="18" customHeight="1">
      <c r="A16" s="61" t="s">
        <v>15</v>
      </c>
      <c r="B16" s="62">
        <v>10</v>
      </c>
      <c r="C16" s="63">
        <v>250981</v>
      </c>
      <c r="D16" s="64">
        <v>2</v>
      </c>
      <c r="E16" s="65">
        <v>165000</v>
      </c>
      <c r="F16" s="60">
        <f t="shared" si="0"/>
        <v>12</v>
      </c>
      <c r="G16" s="59">
        <f t="shared" si="0"/>
        <v>415981</v>
      </c>
    </row>
    <row r="17" spans="1:7" ht="18" customHeight="1">
      <c r="A17" s="61" t="s">
        <v>16</v>
      </c>
      <c r="B17" s="62">
        <v>24</v>
      </c>
      <c r="C17" s="63">
        <v>430000</v>
      </c>
      <c r="D17" s="64">
        <v>9</v>
      </c>
      <c r="E17" s="65">
        <v>170953</v>
      </c>
      <c r="F17" s="60">
        <f t="shared" si="0"/>
        <v>33</v>
      </c>
      <c r="G17" s="59">
        <f t="shared" si="0"/>
        <v>600953</v>
      </c>
    </row>
    <row r="18" spans="1:7" ht="18" customHeight="1">
      <c r="A18" s="61" t="s">
        <v>17</v>
      </c>
      <c r="B18" s="62">
        <v>9</v>
      </c>
      <c r="C18" s="63">
        <v>356885</v>
      </c>
      <c r="D18" s="64"/>
      <c r="E18" s="65"/>
      <c r="F18" s="60">
        <f t="shared" si="0"/>
        <v>9</v>
      </c>
      <c r="G18" s="59">
        <f t="shared" si="0"/>
        <v>356885</v>
      </c>
    </row>
    <row r="19" spans="1:7" ht="18" customHeight="1">
      <c r="A19" s="61" t="s">
        <v>33</v>
      </c>
      <c r="B19" s="62">
        <v>19</v>
      </c>
      <c r="C19" s="63">
        <v>761266</v>
      </c>
      <c r="D19" s="64">
        <v>4</v>
      </c>
      <c r="E19" s="65">
        <v>100000</v>
      </c>
      <c r="F19" s="60">
        <f t="shared" si="0"/>
        <v>23</v>
      </c>
      <c r="G19" s="59">
        <f t="shared" si="0"/>
        <v>861266</v>
      </c>
    </row>
    <row r="20" spans="1:7" ht="18" customHeight="1">
      <c r="A20" s="61" t="s">
        <v>19</v>
      </c>
      <c r="B20" s="62">
        <v>14</v>
      </c>
      <c r="C20" s="63">
        <v>285000</v>
      </c>
      <c r="D20" s="64">
        <v>15</v>
      </c>
      <c r="E20" s="65">
        <v>730885</v>
      </c>
      <c r="F20" s="60">
        <f t="shared" si="0"/>
        <v>29</v>
      </c>
      <c r="G20" s="59">
        <f t="shared" si="0"/>
        <v>1015885</v>
      </c>
    </row>
    <row r="21" spans="1:7" ht="18" customHeight="1" thickBot="1">
      <c r="A21" s="68" t="s">
        <v>20</v>
      </c>
      <c r="B21" s="69">
        <v>16</v>
      </c>
      <c r="C21" s="70">
        <v>648000</v>
      </c>
      <c r="D21" s="71">
        <v>6</v>
      </c>
      <c r="E21" s="72">
        <v>35488</v>
      </c>
      <c r="F21" s="73">
        <f t="shared" si="0"/>
        <v>22</v>
      </c>
      <c r="G21" s="72">
        <f t="shared" si="0"/>
        <v>683488</v>
      </c>
    </row>
    <row r="22" spans="1:7" ht="18" customHeight="1" thickBot="1">
      <c r="A22" s="74" t="s">
        <v>2</v>
      </c>
      <c r="B22" s="75">
        <f>SUM(B6:B21)</f>
        <v>279</v>
      </c>
      <c r="C22" s="76">
        <f>SUM(C6:C21)</f>
        <v>8732897.2</v>
      </c>
      <c r="D22" s="75">
        <f>SUM(D6:D21)</f>
        <v>80</v>
      </c>
      <c r="E22" s="76">
        <f>SUM(E4:E21)</f>
        <v>2304804.8</v>
      </c>
      <c r="F22" s="77">
        <f t="shared" si="0"/>
        <v>359</v>
      </c>
      <c r="G22" s="76">
        <f>SUM(G4:G21)</f>
        <v>13087000</v>
      </c>
    </row>
    <row r="23" ht="14.25">
      <c r="F23" s="79"/>
    </row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120" zoomScaleSheetLayoutView="120" zoomScalePageLayoutView="0" workbookViewId="0" topLeftCell="A4">
      <selection activeCell="S5" sqref="S5:S6"/>
    </sheetView>
  </sheetViews>
  <sheetFormatPr defaultColWidth="9.00390625" defaultRowHeight="12.75"/>
  <cols>
    <col min="1" max="1" width="14.125" style="0" customWidth="1"/>
    <col min="2" max="2" width="5.00390625" style="0" customWidth="1"/>
    <col min="3" max="3" width="10.25390625" style="0" customWidth="1"/>
    <col min="4" max="4" width="4.875" style="0" customWidth="1"/>
    <col min="5" max="5" width="9.625" style="0" customWidth="1"/>
    <col min="6" max="6" width="6.375" style="0" customWidth="1"/>
    <col min="7" max="7" width="10.625" style="0" customWidth="1"/>
    <col min="8" max="8" width="5.875" style="0" customWidth="1"/>
    <col min="9" max="9" width="10.75390625" style="0" customWidth="1"/>
    <col min="10" max="10" width="5.125" style="0" customWidth="1"/>
    <col min="11" max="11" width="9.875" style="0" customWidth="1"/>
    <col min="12" max="12" width="4.875" style="0" customWidth="1"/>
    <col min="13" max="13" width="10.75390625" style="0" customWidth="1"/>
    <col min="14" max="14" width="5.00390625" style="0" customWidth="1"/>
    <col min="15" max="15" width="11.375" style="0" customWidth="1"/>
    <col min="16" max="16" width="5.25390625" style="0" customWidth="1"/>
    <col min="17" max="17" width="9.625" style="0" customWidth="1"/>
    <col min="18" max="18" width="5.25390625" style="0" customWidth="1"/>
    <col min="19" max="19" width="10.875" style="0" customWidth="1"/>
  </cols>
  <sheetData>
    <row r="1" spans="1:19" ht="19.5" customHeight="1" thickBot="1">
      <c r="A1" s="209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9.5" customHeight="1">
      <c r="A2" s="14"/>
      <c r="B2" s="205" t="s">
        <v>24</v>
      </c>
      <c r="C2" s="206"/>
      <c r="D2" s="206"/>
      <c r="E2" s="206"/>
      <c r="F2" s="206"/>
      <c r="G2" s="207"/>
      <c r="H2" s="205" t="s">
        <v>25</v>
      </c>
      <c r="I2" s="206"/>
      <c r="J2" s="206"/>
      <c r="K2" s="206"/>
      <c r="L2" s="206"/>
      <c r="M2" s="207"/>
      <c r="N2" s="205" t="s">
        <v>26</v>
      </c>
      <c r="O2" s="206"/>
      <c r="P2" s="206"/>
      <c r="Q2" s="206"/>
      <c r="R2" s="206"/>
      <c r="S2" s="207"/>
    </row>
    <row r="3" spans="1:19" ht="19.5" customHeight="1">
      <c r="A3" s="15"/>
      <c r="B3" s="208" t="s">
        <v>0</v>
      </c>
      <c r="C3" s="203"/>
      <c r="D3" s="203" t="s">
        <v>1</v>
      </c>
      <c r="E3" s="203"/>
      <c r="F3" s="203" t="s">
        <v>2</v>
      </c>
      <c r="G3" s="204"/>
      <c r="H3" s="208" t="s">
        <v>0</v>
      </c>
      <c r="I3" s="203"/>
      <c r="J3" s="203" t="s">
        <v>1</v>
      </c>
      <c r="K3" s="203"/>
      <c r="L3" s="203" t="s">
        <v>2</v>
      </c>
      <c r="M3" s="204"/>
      <c r="N3" s="208" t="s">
        <v>0</v>
      </c>
      <c r="O3" s="203"/>
      <c r="P3" s="203" t="s">
        <v>1</v>
      </c>
      <c r="Q3" s="203"/>
      <c r="R3" s="203" t="s">
        <v>2</v>
      </c>
      <c r="S3" s="204"/>
    </row>
    <row r="4" spans="1:19" ht="49.5" customHeight="1">
      <c r="A4" s="15"/>
      <c r="B4" s="1" t="s">
        <v>3</v>
      </c>
      <c r="C4" s="2" t="s">
        <v>4</v>
      </c>
      <c r="D4" s="3" t="s">
        <v>3</v>
      </c>
      <c r="E4" s="2" t="s">
        <v>4</v>
      </c>
      <c r="F4" s="3" t="s">
        <v>3</v>
      </c>
      <c r="G4" s="11" t="s">
        <v>4</v>
      </c>
      <c r="H4" s="1" t="s">
        <v>3</v>
      </c>
      <c r="I4" s="2" t="s">
        <v>4</v>
      </c>
      <c r="J4" s="3" t="s">
        <v>3</v>
      </c>
      <c r="K4" s="2" t="s">
        <v>4</v>
      </c>
      <c r="L4" s="3" t="s">
        <v>3</v>
      </c>
      <c r="M4" s="11" t="s">
        <v>4</v>
      </c>
      <c r="N4" s="1" t="s">
        <v>3</v>
      </c>
      <c r="O4" s="2" t="s">
        <v>4</v>
      </c>
      <c r="P4" s="3" t="s">
        <v>3</v>
      </c>
      <c r="Q4" s="2" t="s">
        <v>4</v>
      </c>
      <c r="R4" s="3" t="s">
        <v>3</v>
      </c>
      <c r="S4" s="11" t="s">
        <v>4</v>
      </c>
    </row>
    <row r="5" spans="1:19" ht="25.5" customHeight="1">
      <c r="A5" s="27" t="s">
        <v>22</v>
      </c>
      <c r="B5" s="4"/>
      <c r="C5" s="5"/>
      <c r="D5" s="6"/>
      <c r="E5" s="5"/>
      <c r="F5" s="7"/>
      <c r="G5" s="12">
        <v>1700000</v>
      </c>
      <c r="H5" s="4"/>
      <c r="I5" s="5"/>
      <c r="J5" s="6"/>
      <c r="K5" s="5"/>
      <c r="L5" s="7"/>
      <c r="M5" s="12">
        <v>2120070</v>
      </c>
      <c r="N5" s="4">
        <f>B5+H5</f>
        <v>0</v>
      </c>
      <c r="O5" s="10">
        <f aca="true" t="shared" si="0" ref="O5:S20">C5+I5</f>
        <v>0</v>
      </c>
      <c r="P5" s="4">
        <f t="shared" si="0"/>
        <v>0</v>
      </c>
      <c r="Q5" s="10">
        <f t="shared" si="0"/>
        <v>0</v>
      </c>
      <c r="R5" s="4">
        <f t="shared" si="0"/>
        <v>0</v>
      </c>
      <c r="S5" s="16">
        <f t="shared" si="0"/>
        <v>3820070</v>
      </c>
    </row>
    <row r="6" spans="1:19" ht="24" customHeight="1">
      <c r="A6" s="27" t="s">
        <v>23</v>
      </c>
      <c r="B6" s="4"/>
      <c r="C6" s="5"/>
      <c r="D6" s="6"/>
      <c r="E6" s="5"/>
      <c r="F6" s="7"/>
      <c r="G6" s="12">
        <v>300000</v>
      </c>
      <c r="H6" s="4"/>
      <c r="I6" s="5"/>
      <c r="J6" s="6"/>
      <c r="K6" s="5"/>
      <c r="L6" s="7"/>
      <c r="M6" s="12">
        <v>300000</v>
      </c>
      <c r="N6" s="4">
        <f aca="true" t="shared" si="1" ref="N6:N23">B6+H6</f>
        <v>0</v>
      </c>
      <c r="O6" s="10">
        <f t="shared" si="0"/>
        <v>0</v>
      </c>
      <c r="P6" s="4">
        <f t="shared" si="0"/>
        <v>0</v>
      </c>
      <c r="Q6" s="10">
        <f t="shared" si="0"/>
        <v>0</v>
      </c>
      <c r="R6" s="4">
        <f t="shared" si="0"/>
        <v>0</v>
      </c>
      <c r="S6" s="16">
        <f t="shared" si="0"/>
        <v>600000</v>
      </c>
    </row>
    <row r="7" spans="1:19" ht="19.5" customHeight="1">
      <c r="A7" s="15" t="s">
        <v>5</v>
      </c>
      <c r="B7" s="8">
        <v>18</v>
      </c>
      <c r="C7" s="9">
        <v>1025000</v>
      </c>
      <c r="D7" s="9"/>
      <c r="E7" s="9"/>
      <c r="F7" s="9">
        <v>18</v>
      </c>
      <c r="G7" s="13">
        <v>1025000</v>
      </c>
      <c r="H7" s="8">
        <v>21</v>
      </c>
      <c r="I7" s="9">
        <v>880000</v>
      </c>
      <c r="J7" s="9">
        <v>5</v>
      </c>
      <c r="K7" s="9">
        <v>220000</v>
      </c>
      <c r="L7" s="9">
        <v>26</v>
      </c>
      <c r="M7" s="13">
        <v>1100000</v>
      </c>
      <c r="N7" s="4">
        <f t="shared" si="1"/>
        <v>39</v>
      </c>
      <c r="O7" s="10">
        <f t="shared" si="0"/>
        <v>1905000</v>
      </c>
      <c r="P7" s="4">
        <f t="shared" si="0"/>
        <v>5</v>
      </c>
      <c r="Q7" s="10">
        <f t="shared" si="0"/>
        <v>220000</v>
      </c>
      <c r="R7" s="4">
        <f t="shared" si="0"/>
        <v>44</v>
      </c>
      <c r="S7" s="16">
        <f t="shared" si="0"/>
        <v>2125000</v>
      </c>
    </row>
    <row r="8" spans="1:19" ht="19.5" customHeight="1">
      <c r="A8" s="15" t="s">
        <v>6</v>
      </c>
      <c r="B8" s="8">
        <v>12</v>
      </c>
      <c r="C8" s="9">
        <v>553000</v>
      </c>
      <c r="D8" s="9">
        <v>8</v>
      </c>
      <c r="E8" s="9">
        <v>194035</v>
      </c>
      <c r="F8" s="9">
        <v>20</v>
      </c>
      <c r="G8" s="13">
        <v>747035</v>
      </c>
      <c r="H8" s="8">
        <v>17</v>
      </c>
      <c r="I8" s="9">
        <v>710000</v>
      </c>
      <c r="J8" s="9">
        <v>5</v>
      </c>
      <c r="K8" s="9">
        <v>70000</v>
      </c>
      <c r="L8" s="9">
        <v>22</v>
      </c>
      <c r="M8" s="13">
        <v>780000</v>
      </c>
      <c r="N8" s="4">
        <f t="shared" si="1"/>
        <v>29</v>
      </c>
      <c r="O8" s="10">
        <f t="shared" si="0"/>
        <v>1263000</v>
      </c>
      <c r="P8" s="4">
        <f t="shared" si="0"/>
        <v>13</v>
      </c>
      <c r="Q8" s="10">
        <f t="shared" si="0"/>
        <v>264035</v>
      </c>
      <c r="R8" s="4">
        <f t="shared" si="0"/>
        <v>42</v>
      </c>
      <c r="S8" s="16">
        <f t="shared" si="0"/>
        <v>1527035</v>
      </c>
    </row>
    <row r="9" spans="1:19" ht="19.5" customHeight="1">
      <c r="A9" s="15" t="s">
        <v>7</v>
      </c>
      <c r="B9" s="8">
        <v>47</v>
      </c>
      <c r="C9" s="9">
        <v>1050000</v>
      </c>
      <c r="D9" s="9">
        <v>6</v>
      </c>
      <c r="E9" s="9">
        <v>200000</v>
      </c>
      <c r="F9" s="9">
        <v>53</v>
      </c>
      <c r="G9" s="13">
        <v>1250000</v>
      </c>
      <c r="H9" s="8">
        <v>57</v>
      </c>
      <c r="I9" s="9">
        <v>1160000</v>
      </c>
      <c r="J9" s="9">
        <v>8</v>
      </c>
      <c r="K9" s="9">
        <v>240000</v>
      </c>
      <c r="L9" s="9">
        <v>65</v>
      </c>
      <c r="M9" s="13">
        <v>1400000</v>
      </c>
      <c r="N9" s="4">
        <f t="shared" si="1"/>
        <v>104</v>
      </c>
      <c r="O9" s="10">
        <f t="shared" si="0"/>
        <v>2210000</v>
      </c>
      <c r="P9" s="4">
        <f t="shared" si="0"/>
        <v>14</v>
      </c>
      <c r="Q9" s="10">
        <f t="shared" si="0"/>
        <v>440000</v>
      </c>
      <c r="R9" s="4">
        <f t="shared" si="0"/>
        <v>118</v>
      </c>
      <c r="S9" s="16">
        <f t="shared" si="0"/>
        <v>2650000</v>
      </c>
    </row>
    <row r="10" spans="1:19" ht="19.5" customHeight="1">
      <c r="A10" s="15" t="s">
        <v>8</v>
      </c>
      <c r="B10" s="8">
        <v>5</v>
      </c>
      <c r="C10" s="9">
        <v>471469</v>
      </c>
      <c r="D10" s="9"/>
      <c r="E10" s="9"/>
      <c r="F10" s="9">
        <v>5</v>
      </c>
      <c r="G10" s="13">
        <v>471469</v>
      </c>
      <c r="H10" s="8">
        <v>5</v>
      </c>
      <c r="I10" s="9">
        <v>471464</v>
      </c>
      <c r="J10" s="9">
        <v>1</v>
      </c>
      <c r="K10" s="9">
        <v>28536</v>
      </c>
      <c r="L10" s="9">
        <v>6</v>
      </c>
      <c r="M10" s="13">
        <v>500000</v>
      </c>
      <c r="N10" s="4">
        <f t="shared" si="1"/>
        <v>10</v>
      </c>
      <c r="O10" s="10">
        <f t="shared" si="0"/>
        <v>942933</v>
      </c>
      <c r="P10" s="4">
        <f t="shared" si="0"/>
        <v>1</v>
      </c>
      <c r="Q10" s="10">
        <f t="shared" si="0"/>
        <v>28536</v>
      </c>
      <c r="R10" s="4">
        <f t="shared" si="0"/>
        <v>11</v>
      </c>
      <c r="S10" s="16">
        <f t="shared" si="0"/>
        <v>971469</v>
      </c>
    </row>
    <row r="11" spans="1:19" ht="19.5" customHeight="1">
      <c r="A11" s="15" t="s">
        <v>9</v>
      </c>
      <c r="B11" s="8">
        <v>6</v>
      </c>
      <c r="C11" s="9">
        <v>90075</v>
      </c>
      <c r="D11" s="9">
        <v>6</v>
      </c>
      <c r="E11" s="9">
        <v>228000</v>
      </c>
      <c r="F11" s="9">
        <v>12</v>
      </c>
      <c r="G11" s="13">
        <v>318075</v>
      </c>
      <c r="H11" s="8">
        <v>11</v>
      </c>
      <c r="I11" s="9">
        <v>360000</v>
      </c>
      <c r="J11" s="9"/>
      <c r="K11" s="9"/>
      <c r="L11" s="9">
        <v>11</v>
      </c>
      <c r="M11" s="13">
        <v>360000</v>
      </c>
      <c r="N11" s="4">
        <f t="shared" si="1"/>
        <v>17</v>
      </c>
      <c r="O11" s="10">
        <f t="shared" si="0"/>
        <v>450075</v>
      </c>
      <c r="P11" s="4">
        <f t="shared" si="0"/>
        <v>6</v>
      </c>
      <c r="Q11" s="10">
        <f t="shared" si="0"/>
        <v>228000</v>
      </c>
      <c r="R11" s="4">
        <f t="shared" si="0"/>
        <v>23</v>
      </c>
      <c r="S11" s="16">
        <f t="shared" si="0"/>
        <v>678075</v>
      </c>
    </row>
    <row r="12" spans="1:19" ht="19.5" customHeight="1">
      <c r="A12" s="15" t="s">
        <v>10</v>
      </c>
      <c r="B12" s="8">
        <v>39</v>
      </c>
      <c r="C12" s="9">
        <v>855260</v>
      </c>
      <c r="D12" s="9">
        <v>16</v>
      </c>
      <c r="E12" s="9">
        <v>195300</v>
      </c>
      <c r="F12" s="9">
        <v>55</v>
      </c>
      <c r="G12" s="13">
        <v>1050560</v>
      </c>
      <c r="H12" s="8">
        <v>43</v>
      </c>
      <c r="I12" s="9">
        <v>863000</v>
      </c>
      <c r="J12" s="9">
        <v>5</v>
      </c>
      <c r="K12" s="9">
        <v>277000</v>
      </c>
      <c r="L12" s="9">
        <v>48</v>
      </c>
      <c r="M12" s="13">
        <v>1140000</v>
      </c>
      <c r="N12" s="4">
        <f t="shared" si="1"/>
        <v>82</v>
      </c>
      <c r="O12" s="10">
        <f t="shared" si="0"/>
        <v>1718260</v>
      </c>
      <c r="P12" s="4">
        <f t="shared" si="0"/>
        <v>21</v>
      </c>
      <c r="Q12" s="10">
        <f t="shared" si="0"/>
        <v>472300</v>
      </c>
      <c r="R12" s="4">
        <f t="shared" si="0"/>
        <v>103</v>
      </c>
      <c r="S12" s="16">
        <f t="shared" si="0"/>
        <v>2190560</v>
      </c>
    </row>
    <row r="13" spans="1:19" ht="19.5" customHeight="1">
      <c r="A13" s="15" t="s">
        <v>11</v>
      </c>
      <c r="B13" s="8">
        <v>8</v>
      </c>
      <c r="C13" s="9">
        <v>340694</v>
      </c>
      <c r="D13" s="9">
        <v>1</v>
      </c>
      <c r="E13" s="9">
        <v>40000</v>
      </c>
      <c r="F13" s="9">
        <v>9</v>
      </c>
      <c r="G13" s="13">
        <v>380694</v>
      </c>
      <c r="H13" s="8">
        <v>8</v>
      </c>
      <c r="I13" s="9">
        <v>304000</v>
      </c>
      <c r="J13" s="9">
        <v>3</v>
      </c>
      <c r="K13" s="9">
        <v>116000</v>
      </c>
      <c r="L13" s="9">
        <v>11</v>
      </c>
      <c r="M13" s="13">
        <v>420000</v>
      </c>
      <c r="N13" s="4">
        <f t="shared" si="1"/>
        <v>16</v>
      </c>
      <c r="O13" s="10">
        <f t="shared" si="0"/>
        <v>644694</v>
      </c>
      <c r="P13" s="4">
        <f t="shared" si="0"/>
        <v>4</v>
      </c>
      <c r="Q13" s="10">
        <f t="shared" si="0"/>
        <v>156000</v>
      </c>
      <c r="R13" s="4">
        <f t="shared" si="0"/>
        <v>20</v>
      </c>
      <c r="S13" s="16">
        <f t="shared" si="0"/>
        <v>800694</v>
      </c>
    </row>
    <row r="14" spans="1:19" ht="19.5" customHeight="1">
      <c r="A14" s="15" t="s">
        <v>12</v>
      </c>
      <c r="B14" s="8">
        <v>27</v>
      </c>
      <c r="C14" s="9">
        <v>880691</v>
      </c>
      <c r="D14" s="9">
        <v>1</v>
      </c>
      <c r="E14" s="9">
        <v>5000</v>
      </c>
      <c r="F14" s="9">
        <v>28</v>
      </c>
      <c r="G14" s="13">
        <v>885691</v>
      </c>
      <c r="H14" s="8">
        <v>23</v>
      </c>
      <c r="I14" s="9">
        <v>980000</v>
      </c>
      <c r="J14" s="9"/>
      <c r="K14" s="9"/>
      <c r="L14" s="9">
        <v>23</v>
      </c>
      <c r="M14" s="13">
        <v>980000</v>
      </c>
      <c r="N14" s="4">
        <f t="shared" si="1"/>
        <v>50</v>
      </c>
      <c r="O14" s="10">
        <f t="shared" si="0"/>
        <v>1860691</v>
      </c>
      <c r="P14" s="4">
        <f t="shared" si="0"/>
        <v>1</v>
      </c>
      <c r="Q14" s="10">
        <f t="shared" si="0"/>
        <v>5000</v>
      </c>
      <c r="R14" s="4">
        <f t="shared" si="0"/>
        <v>51</v>
      </c>
      <c r="S14" s="16">
        <f t="shared" si="0"/>
        <v>1865691</v>
      </c>
    </row>
    <row r="15" spans="1:19" ht="19.5" customHeight="1">
      <c r="A15" s="15" t="s">
        <v>13</v>
      </c>
      <c r="B15" s="8">
        <v>5</v>
      </c>
      <c r="C15" s="9">
        <v>232129</v>
      </c>
      <c r="D15" s="9">
        <v>1</v>
      </c>
      <c r="E15" s="9">
        <v>90000</v>
      </c>
      <c r="F15" s="9">
        <v>6</v>
      </c>
      <c r="G15" s="13">
        <v>322129</v>
      </c>
      <c r="H15" s="8">
        <v>5</v>
      </c>
      <c r="I15" s="9">
        <v>230000</v>
      </c>
      <c r="J15" s="9">
        <v>4</v>
      </c>
      <c r="K15" s="9">
        <v>120000</v>
      </c>
      <c r="L15" s="9">
        <v>9</v>
      </c>
      <c r="M15" s="13">
        <v>350000</v>
      </c>
      <c r="N15" s="4">
        <f t="shared" si="1"/>
        <v>10</v>
      </c>
      <c r="O15" s="10">
        <f t="shared" si="0"/>
        <v>462129</v>
      </c>
      <c r="P15" s="4">
        <f t="shared" si="0"/>
        <v>5</v>
      </c>
      <c r="Q15" s="10">
        <f t="shared" si="0"/>
        <v>210000</v>
      </c>
      <c r="R15" s="4">
        <f t="shared" si="0"/>
        <v>15</v>
      </c>
      <c r="S15" s="16">
        <f t="shared" si="0"/>
        <v>672129</v>
      </c>
    </row>
    <row r="16" spans="1:19" ht="19.5" customHeight="1">
      <c r="A16" s="15" t="s">
        <v>14</v>
      </c>
      <c r="B16" s="8">
        <v>6</v>
      </c>
      <c r="C16" s="9">
        <v>637594</v>
      </c>
      <c r="D16" s="9">
        <v>4</v>
      </c>
      <c r="E16" s="9">
        <v>230000</v>
      </c>
      <c r="F16" s="9">
        <v>10</v>
      </c>
      <c r="G16" s="13">
        <v>867594</v>
      </c>
      <c r="H16" s="8">
        <v>34</v>
      </c>
      <c r="I16" s="9">
        <v>925000</v>
      </c>
      <c r="J16" s="9">
        <v>1</v>
      </c>
      <c r="K16" s="9">
        <v>75000</v>
      </c>
      <c r="L16" s="9">
        <v>35</v>
      </c>
      <c r="M16" s="13">
        <v>1000000</v>
      </c>
      <c r="N16" s="4">
        <f t="shared" si="1"/>
        <v>40</v>
      </c>
      <c r="O16" s="10">
        <f t="shared" si="0"/>
        <v>1562594</v>
      </c>
      <c r="P16" s="4">
        <f t="shared" si="0"/>
        <v>5</v>
      </c>
      <c r="Q16" s="10">
        <f t="shared" si="0"/>
        <v>305000</v>
      </c>
      <c r="R16" s="4">
        <f t="shared" si="0"/>
        <v>45</v>
      </c>
      <c r="S16" s="16">
        <f t="shared" si="0"/>
        <v>1867594</v>
      </c>
    </row>
    <row r="17" spans="1:19" ht="19.5" customHeight="1">
      <c r="A17" s="15" t="s">
        <v>15</v>
      </c>
      <c r="B17" s="8">
        <v>18</v>
      </c>
      <c r="C17" s="9">
        <v>422482</v>
      </c>
      <c r="D17" s="9"/>
      <c r="E17" s="9"/>
      <c r="F17" s="9">
        <v>18</v>
      </c>
      <c r="G17" s="13">
        <v>422482</v>
      </c>
      <c r="H17" s="8">
        <v>3</v>
      </c>
      <c r="I17" s="9">
        <v>440000</v>
      </c>
      <c r="J17" s="9">
        <v>1</v>
      </c>
      <c r="K17" s="9">
        <v>30000</v>
      </c>
      <c r="L17" s="9">
        <v>4</v>
      </c>
      <c r="M17" s="13">
        <v>470000</v>
      </c>
      <c r="N17" s="4">
        <f t="shared" si="1"/>
        <v>21</v>
      </c>
      <c r="O17" s="10">
        <f t="shared" si="0"/>
        <v>862482</v>
      </c>
      <c r="P17" s="4">
        <f t="shared" si="0"/>
        <v>1</v>
      </c>
      <c r="Q17" s="10">
        <f t="shared" si="0"/>
        <v>30000</v>
      </c>
      <c r="R17" s="4">
        <f t="shared" si="0"/>
        <v>22</v>
      </c>
      <c r="S17" s="16">
        <f t="shared" si="0"/>
        <v>892482</v>
      </c>
    </row>
    <row r="18" spans="1:19" ht="19.5" customHeight="1">
      <c r="A18" s="15" t="s">
        <v>16</v>
      </c>
      <c r="B18" s="8">
        <v>35</v>
      </c>
      <c r="C18" s="9">
        <v>460020</v>
      </c>
      <c r="D18" s="9">
        <v>5</v>
      </c>
      <c r="E18" s="9">
        <v>160000</v>
      </c>
      <c r="F18" s="9">
        <v>40</v>
      </c>
      <c r="G18" s="13">
        <v>620020</v>
      </c>
      <c r="H18" s="8">
        <v>37</v>
      </c>
      <c r="I18" s="9">
        <v>515000</v>
      </c>
      <c r="J18" s="9">
        <v>8</v>
      </c>
      <c r="K18" s="9">
        <v>165000</v>
      </c>
      <c r="L18" s="9">
        <v>45</v>
      </c>
      <c r="M18" s="13">
        <v>680000</v>
      </c>
      <c r="N18" s="4">
        <f t="shared" si="1"/>
        <v>72</v>
      </c>
      <c r="O18" s="10">
        <f t="shared" si="0"/>
        <v>975020</v>
      </c>
      <c r="P18" s="4">
        <f t="shared" si="0"/>
        <v>13</v>
      </c>
      <c r="Q18" s="10">
        <f t="shared" si="0"/>
        <v>325000</v>
      </c>
      <c r="R18" s="4">
        <f t="shared" si="0"/>
        <v>85</v>
      </c>
      <c r="S18" s="16">
        <f t="shared" si="0"/>
        <v>1300020</v>
      </c>
    </row>
    <row r="19" spans="1:19" ht="19.5" customHeight="1">
      <c r="A19" s="15" t="s">
        <v>17</v>
      </c>
      <c r="B19" s="8">
        <v>11</v>
      </c>
      <c r="C19" s="9">
        <v>365458</v>
      </c>
      <c r="D19" s="9"/>
      <c r="E19" s="9"/>
      <c r="F19" s="9">
        <v>11</v>
      </c>
      <c r="G19" s="13">
        <v>365458</v>
      </c>
      <c r="H19" s="8">
        <v>18</v>
      </c>
      <c r="I19" s="9">
        <v>400000</v>
      </c>
      <c r="J19" s="9"/>
      <c r="K19" s="9"/>
      <c r="L19" s="9">
        <v>18</v>
      </c>
      <c r="M19" s="13">
        <v>400000</v>
      </c>
      <c r="N19" s="4">
        <f t="shared" si="1"/>
        <v>29</v>
      </c>
      <c r="O19" s="10">
        <f t="shared" si="0"/>
        <v>765458</v>
      </c>
      <c r="P19" s="4">
        <f t="shared" si="0"/>
        <v>0</v>
      </c>
      <c r="Q19" s="10">
        <f t="shared" si="0"/>
        <v>0</v>
      </c>
      <c r="R19" s="4">
        <f t="shared" si="0"/>
        <v>29</v>
      </c>
      <c r="S19" s="16">
        <f t="shared" si="0"/>
        <v>765458</v>
      </c>
    </row>
    <row r="20" spans="1:19" ht="19.5" customHeight="1">
      <c r="A20" s="15" t="s">
        <v>18</v>
      </c>
      <c r="B20" s="8">
        <v>18</v>
      </c>
      <c r="C20" s="9">
        <v>754000</v>
      </c>
      <c r="D20" s="9">
        <v>8</v>
      </c>
      <c r="E20" s="9">
        <v>158483</v>
      </c>
      <c r="F20" s="9">
        <v>26</v>
      </c>
      <c r="G20" s="13">
        <v>912483</v>
      </c>
      <c r="H20" s="8">
        <v>21</v>
      </c>
      <c r="I20" s="9">
        <v>707500</v>
      </c>
      <c r="J20" s="9">
        <v>10</v>
      </c>
      <c r="K20" s="9">
        <v>232500</v>
      </c>
      <c r="L20" s="9">
        <v>31</v>
      </c>
      <c r="M20" s="13">
        <v>940000</v>
      </c>
      <c r="N20" s="4">
        <f t="shared" si="1"/>
        <v>39</v>
      </c>
      <c r="O20" s="10">
        <f t="shared" si="0"/>
        <v>1461500</v>
      </c>
      <c r="P20" s="4">
        <f t="shared" si="0"/>
        <v>18</v>
      </c>
      <c r="Q20" s="10">
        <f t="shared" si="0"/>
        <v>390983</v>
      </c>
      <c r="R20" s="4">
        <f t="shared" si="0"/>
        <v>57</v>
      </c>
      <c r="S20" s="16">
        <f t="shared" si="0"/>
        <v>1852483</v>
      </c>
    </row>
    <row r="21" spans="1:19" ht="19.5" customHeight="1">
      <c r="A21" s="15" t="s">
        <v>19</v>
      </c>
      <c r="B21" s="8">
        <v>13</v>
      </c>
      <c r="C21" s="9">
        <v>772000</v>
      </c>
      <c r="D21" s="9">
        <v>9</v>
      </c>
      <c r="E21" s="9">
        <v>270016</v>
      </c>
      <c r="F21" s="9">
        <v>22</v>
      </c>
      <c r="G21" s="13">
        <v>1042016</v>
      </c>
      <c r="H21" s="8">
        <v>13</v>
      </c>
      <c r="I21" s="9">
        <v>770000</v>
      </c>
      <c r="J21" s="9">
        <v>9</v>
      </c>
      <c r="K21" s="9">
        <v>320000</v>
      </c>
      <c r="L21" s="9">
        <v>22</v>
      </c>
      <c r="M21" s="13">
        <v>1090000</v>
      </c>
      <c r="N21" s="4">
        <f t="shared" si="1"/>
        <v>26</v>
      </c>
      <c r="O21" s="10">
        <f aca="true" t="shared" si="2" ref="O21:S23">C21+I21</f>
        <v>1542000</v>
      </c>
      <c r="P21" s="4">
        <f t="shared" si="2"/>
        <v>18</v>
      </c>
      <c r="Q21" s="10">
        <f t="shared" si="2"/>
        <v>590016</v>
      </c>
      <c r="R21" s="4">
        <f t="shared" si="2"/>
        <v>44</v>
      </c>
      <c r="S21" s="16">
        <f t="shared" si="2"/>
        <v>2132016</v>
      </c>
    </row>
    <row r="22" spans="1:19" ht="19.5" customHeight="1">
      <c r="A22" s="15" t="s">
        <v>20</v>
      </c>
      <c r="B22" s="8">
        <v>29</v>
      </c>
      <c r="C22" s="9">
        <v>640465</v>
      </c>
      <c r="D22" s="9">
        <v>3</v>
      </c>
      <c r="E22" s="9">
        <v>53500</v>
      </c>
      <c r="F22" s="9">
        <v>32</v>
      </c>
      <c r="G22" s="13">
        <v>693965</v>
      </c>
      <c r="H22" s="8">
        <v>19</v>
      </c>
      <c r="I22" s="9">
        <v>780000</v>
      </c>
      <c r="J22" s="9">
        <v>1</v>
      </c>
      <c r="K22" s="9">
        <v>20000</v>
      </c>
      <c r="L22" s="9">
        <v>20</v>
      </c>
      <c r="M22" s="13">
        <v>800000</v>
      </c>
      <c r="N22" s="4">
        <f t="shared" si="1"/>
        <v>48</v>
      </c>
      <c r="O22" s="10">
        <f t="shared" si="2"/>
        <v>1420465</v>
      </c>
      <c r="P22" s="4">
        <f t="shared" si="2"/>
        <v>4</v>
      </c>
      <c r="Q22" s="10">
        <f t="shared" si="2"/>
        <v>73500</v>
      </c>
      <c r="R22" s="4">
        <f t="shared" si="2"/>
        <v>52</v>
      </c>
      <c r="S22" s="16">
        <f t="shared" si="2"/>
        <v>1493965</v>
      </c>
    </row>
    <row r="23" spans="1:19" ht="19.5" customHeight="1" thickBot="1">
      <c r="A23" s="21" t="s">
        <v>2</v>
      </c>
      <c r="B23" s="22">
        <v>297</v>
      </c>
      <c r="C23" s="22">
        <v>9550337</v>
      </c>
      <c r="D23" s="22">
        <v>68</v>
      </c>
      <c r="E23" s="22">
        <v>1824334</v>
      </c>
      <c r="F23" s="23">
        <v>365</v>
      </c>
      <c r="G23" s="24">
        <v>13374671</v>
      </c>
      <c r="H23" s="22">
        <v>335</v>
      </c>
      <c r="I23" s="22">
        <v>10495964</v>
      </c>
      <c r="J23" s="22">
        <v>61</v>
      </c>
      <c r="K23" s="22">
        <v>1914036</v>
      </c>
      <c r="L23" s="22">
        <v>396</v>
      </c>
      <c r="M23" s="24">
        <v>14830070</v>
      </c>
      <c r="N23" s="32">
        <f t="shared" si="1"/>
        <v>632</v>
      </c>
      <c r="O23" s="25">
        <f t="shared" si="2"/>
        <v>20046301</v>
      </c>
      <c r="P23" s="32">
        <f t="shared" si="2"/>
        <v>129</v>
      </c>
      <c r="Q23" s="25">
        <f t="shared" si="2"/>
        <v>3738370</v>
      </c>
      <c r="R23" s="32">
        <f t="shared" si="2"/>
        <v>761</v>
      </c>
      <c r="S23" s="33">
        <f t="shared" si="2"/>
        <v>28204741</v>
      </c>
    </row>
  </sheetData>
  <sheetProtection/>
  <mergeCells count="13">
    <mergeCell ref="A1:S1"/>
    <mergeCell ref="H2:M2"/>
    <mergeCell ref="H3:I3"/>
    <mergeCell ref="J3:K3"/>
    <mergeCell ref="L3:M3"/>
    <mergeCell ref="B2:G2"/>
    <mergeCell ref="B3:C3"/>
    <mergeCell ref="D3:E3"/>
    <mergeCell ref="F3:G3"/>
    <mergeCell ref="N2:S2"/>
    <mergeCell ref="N3:O3"/>
    <mergeCell ref="P3:Q3"/>
    <mergeCell ref="R3:S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120" zoomScaleSheetLayoutView="120" zoomScalePageLayoutView="0" workbookViewId="0" topLeftCell="A4">
      <selection activeCell="U23" sqref="U23"/>
    </sheetView>
  </sheetViews>
  <sheetFormatPr defaultColWidth="9.00390625" defaultRowHeight="12.75"/>
  <cols>
    <col min="1" max="1" width="12.375" style="0" customWidth="1"/>
    <col min="2" max="2" width="6.125" style="0" customWidth="1"/>
    <col min="3" max="3" width="10.25390625" style="0" customWidth="1"/>
    <col min="4" max="4" width="5.625" style="0" customWidth="1"/>
    <col min="5" max="5" width="9.875" style="0" customWidth="1"/>
    <col min="6" max="6" width="5.375" style="0" customWidth="1"/>
    <col min="7" max="7" width="11.00390625" style="0" customWidth="1"/>
    <col min="8" max="8" width="4.75390625" style="0" customWidth="1"/>
    <col min="9" max="9" width="9.875" style="0" customWidth="1"/>
    <col min="10" max="10" width="5.125" style="0" customWidth="1"/>
    <col min="11" max="11" width="9.875" style="0" customWidth="1"/>
    <col min="12" max="12" width="5.00390625" style="0" customWidth="1"/>
    <col min="13" max="13" width="10.875" style="0" customWidth="1"/>
    <col min="14" max="14" width="5.375" style="0" customWidth="1"/>
    <col min="15" max="15" width="11.125" style="0" customWidth="1"/>
    <col min="16" max="16" width="5.625" style="0" customWidth="1"/>
    <col min="17" max="17" width="9.875" style="0" bestFit="1" customWidth="1"/>
    <col min="18" max="18" width="5.00390625" style="0" customWidth="1"/>
    <col min="19" max="19" width="11.00390625" style="0" customWidth="1"/>
  </cols>
  <sheetData>
    <row r="1" spans="1:19" ht="19.5" customHeight="1" thickBot="1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27" customHeight="1">
      <c r="A2" s="28"/>
      <c r="B2" s="210" t="s">
        <v>27</v>
      </c>
      <c r="C2" s="211"/>
      <c r="D2" s="211"/>
      <c r="E2" s="211"/>
      <c r="F2" s="211"/>
      <c r="G2" s="212"/>
      <c r="H2" s="210" t="s">
        <v>28</v>
      </c>
      <c r="I2" s="211"/>
      <c r="J2" s="211"/>
      <c r="K2" s="211"/>
      <c r="L2" s="211"/>
      <c r="M2" s="212"/>
      <c r="N2" s="210" t="s">
        <v>29</v>
      </c>
      <c r="O2" s="211"/>
      <c r="P2" s="211"/>
      <c r="Q2" s="211"/>
      <c r="R2" s="211"/>
      <c r="S2" s="212"/>
    </row>
    <row r="3" spans="1:19" ht="19.5" customHeight="1">
      <c r="A3" s="29"/>
      <c r="B3" s="208" t="s">
        <v>0</v>
      </c>
      <c r="C3" s="203"/>
      <c r="D3" s="203" t="s">
        <v>1</v>
      </c>
      <c r="E3" s="203"/>
      <c r="F3" s="203" t="s">
        <v>2</v>
      </c>
      <c r="G3" s="204"/>
      <c r="H3" s="208" t="s">
        <v>0</v>
      </c>
      <c r="I3" s="203"/>
      <c r="J3" s="203" t="s">
        <v>1</v>
      </c>
      <c r="K3" s="203"/>
      <c r="L3" s="203" t="s">
        <v>2</v>
      </c>
      <c r="M3" s="204"/>
      <c r="N3" s="208" t="s">
        <v>0</v>
      </c>
      <c r="O3" s="203"/>
      <c r="P3" s="203" t="s">
        <v>1</v>
      </c>
      <c r="Q3" s="203"/>
      <c r="R3" s="203" t="s">
        <v>2</v>
      </c>
      <c r="S3" s="204"/>
    </row>
    <row r="4" spans="1:19" ht="50.25" customHeight="1">
      <c r="A4" s="27" t="s">
        <v>21</v>
      </c>
      <c r="B4" s="1" t="s">
        <v>3</v>
      </c>
      <c r="C4" s="2" t="s">
        <v>4</v>
      </c>
      <c r="D4" s="3" t="s">
        <v>3</v>
      </c>
      <c r="E4" s="2" t="s">
        <v>4</v>
      </c>
      <c r="F4" s="3" t="s">
        <v>3</v>
      </c>
      <c r="G4" s="11" t="s">
        <v>4</v>
      </c>
      <c r="H4" s="1" t="s">
        <v>3</v>
      </c>
      <c r="I4" s="2" t="s">
        <v>4</v>
      </c>
      <c r="J4" s="3" t="s">
        <v>3</v>
      </c>
      <c r="K4" s="2" t="s">
        <v>4</v>
      </c>
      <c r="L4" s="3" t="s">
        <v>3</v>
      </c>
      <c r="M4" s="11" t="s">
        <v>4</v>
      </c>
      <c r="N4" s="1" t="s">
        <v>3</v>
      </c>
      <c r="O4" s="2" t="s">
        <v>4</v>
      </c>
      <c r="P4" s="3" t="s">
        <v>3</v>
      </c>
      <c r="Q4" s="2" t="s">
        <v>4</v>
      </c>
      <c r="R4" s="3" t="s">
        <v>3</v>
      </c>
      <c r="S4" s="11" t="s">
        <v>4</v>
      </c>
    </row>
    <row r="5" spans="1:19" ht="25.5">
      <c r="A5" s="27" t="s">
        <v>22</v>
      </c>
      <c r="B5" s="4">
        <v>2</v>
      </c>
      <c r="C5" s="7">
        <v>900108</v>
      </c>
      <c r="D5" s="6"/>
      <c r="E5" s="5"/>
      <c r="F5" s="7">
        <v>2</v>
      </c>
      <c r="G5" s="12">
        <v>900108</v>
      </c>
      <c r="H5" s="4"/>
      <c r="I5" s="5"/>
      <c r="J5" s="6"/>
      <c r="K5" s="5"/>
      <c r="L5" s="7"/>
      <c r="M5" s="12"/>
      <c r="N5" s="10">
        <v>2</v>
      </c>
      <c r="O5" s="10">
        <v>900108</v>
      </c>
      <c r="P5" s="10">
        <v>0</v>
      </c>
      <c r="Q5" s="10">
        <v>0</v>
      </c>
      <c r="R5" s="10">
        <v>2</v>
      </c>
      <c r="S5" s="20">
        <v>900108</v>
      </c>
    </row>
    <row r="6" spans="1:19" ht="25.5">
      <c r="A6" s="27" t="s">
        <v>23</v>
      </c>
      <c r="B6" s="4"/>
      <c r="C6" s="7"/>
      <c r="D6" s="6"/>
      <c r="E6" s="5"/>
      <c r="F6" s="7"/>
      <c r="G6" s="12"/>
      <c r="H6" s="4"/>
      <c r="I6" s="5"/>
      <c r="J6" s="6"/>
      <c r="K6" s="5"/>
      <c r="L6" s="7"/>
      <c r="M6" s="12"/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20">
        <v>0</v>
      </c>
    </row>
    <row r="7" spans="1:19" ht="19.5" customHeight="1">
      <c r="A7" s="30" t="s">
        <v>5</v>
      </c>
      <c r="B7" s="4">
        <v>4</v>
      </c>
      <c r="C7" s="7">
        <v>475000</v>
      </c>
      <c r="D7" s="9"/>
      <c r="E7" s="9"/>
      <c r="F7" s="9">
        <v>4</v>
      </c>
      <c r="G7" s="13">
        <v>475000</v>
      </c>
      <c r="H7" s="8">
        <v>8</v>
      </c>
      <c r="I7" s="9">
        <v>386000</v>
      </c>
      <c r="J7" s="9">
        <v>5</v>
      </c>
      <c r="K7" s="9">
        <v>955214</v>
      </c>
      <c r="L7" s="9">
        <v>13</v>
      </c>
      <c r="M7" s="13">
        <v>1341214</v>
      </c>
      <c r="N7" s="10">
        <v>12</v>
      </c>
      <c r="O7" s="10">
        <v>861000</v>
      </c>
      <c r="P7" s="10">
        <v>5</v>
      </c>
      <c r="Q7" s="10">
        <v>955214</v>
      </c>
      <c r="R7" s="10">
        <v>17</v>
      </c>
      <c r="S7" s="20">
        <v>1816214</v>
      </c>
    </row>
    <row r="8" spans="1:19" ht="19.5" customHeight="1">
      <c r="A8" s="30" t="s">
        <v>6</v>
      </c>
      <c r="B8" s="8">
        <v>3</v>
      </c>
      <c r="C8" s="9">
        <v>720000</v>
      </c>
      <c r="D8" s="9"/>
      <c r="E8" s="9"/>
      <c r="F8" s="9">
        <v>3</v>
      </c>
      <c r="G8" s="13">
        <v>720000</v>
      </c>
      <c r="H8" s="8">
        <v>11</v>
      </c>
      <c r="I8" s="9">
        <v>711121</v>
      </c>
      <c r="J8" s="9">
        <v>4</v>
      </c>
      <c r="K8" s="9">
        <v>130000</v>
      </c>
      <c r="L8" s="9">
        <v>15</v>
      </c>
      <c r="M8" s="13">
        <v>841121</v>
      </c>
      <c r="N8" s="10">
        <v>14</v>
      </c>
      <c r="O8" s="10">
        <v>1431121</v>
      </c>
      <c r="P8" s="10">
        <v>4</v>
      </c>
      <c r="Q8" s="10">
        <v>130000</v>
      </c>
      <c r="R8" s="10">
        <v>18</v>
      </c>
      <c r="S8" s="20">
        <v>1561121</v>
      </c>
    </row>
    <row r="9" spans="1:19" ht="19.5" customHeight="1">
      <c r="A9" s="30" t="s">
        <v>7</v>
      </c>
      <c r="B9" s="8">
        <v>26</v>
      </c>
      <c r="C9" s="9">
        <v>975000</v>
      </c>
      <c r="D9" s="9">
        <v>1</v>
      </c>
      <c r="E9" s="9">
        <v>150000</v>
      </c>
      <c r="F9" s="9">
        <v>27</v>
      </c>
      <c r="G9" s="13">
        <v>1125000</v>
      </c>
      <c r="H9" s="8">
        <v>62</v>
      </c>
      <c r="I9" s="9">
        <v>1257718</v>
      </c>
      <c r="J9" s="9">
        <v>1</v>
      </c>
      <c r="K9" s="9">
        <v>10000</v>
      </c>
      <c r="L9" s="9">
        <v>63</v>
      </c>
      <c r="M9" s="13">
        <v>1267718</v>
      </c>
      <c r="N9" s="10">
        <v>88</v>
      </c>
      <c r="O9" s="10">
        <v>2232718</v>
      </c>
      <c r="P9" s="10">
        <v>2</v>
      </c>
      <c r="Q9" s="10">
        <v>160000</v>
      </c>
      <c r="R9" s="10">
        <v>90</v>
      </c>
      <c r="S9" s="20">
        <v>2392718</v>
      </c>
    </row>
    <row r="10" spans="1:19" ht="19.5" customHeight="1">
      <c r="A10" s="30" t="s">
        <v>8</v>
      </c>
      <c r="B10" s="8">
        <v>2</v>
      </c>
      <c r="C10" s="9">
        <v>450000</v>
      </c>
      <c r="D10" s="9"/>
      <c r="E10" s="9"/>
      <c r="F10" s="9">
        <v>2</v>
      </c>
      <c r="G10" s="13">
        <v>450000</v>
      </c>
      <c r="H10" s="8">
        <v>2</v>
      </c>
      <c r="I10" s="9">
        <v>402814</v>
      </c>
      <c r="J10" s="9">
        <v>2</v>
      </c>
      <c r="K10" s="9">
        <v>75000</v>
      </c>
      <c r="L10" s="9">
        <v>2</v>
      </c>
      <c r="M10" s="13">
        <v>477814</v>
      </c>
      <c r="N10" s="10">
        <v>4</v>
      </c>
      <c r="O10" s="10">
        <v>852814</v>
      </c>
      <c r="P10" s="10">
        <v>2</v>
      </c>
      <c r="Q10" s="10">
        <v>75000</v>
      </c>
      <c r="R10" s="10">
        <v>6</v>
      </c>
      <c r="S10" s="20">
        <v>927814</v>
      </c>
    </row>
    <row r="11" spans="1:19" ht="19.5" customHeight="1">
      <c r="A11" s="30" t="s">
        <v>9</v>
      </c>
      <c r="B11" s="8">
        <v>14</v>
      </c>
      <c r="C11" s="9">
        <v>326700</v>
      </c>
      <c r="D11" s="9"/>
      <c r="E11" s="9">
        <v>3300</v>
      </c>
      <c r="F11" s="9">
        <v>14</v>
      </c>
      <c r="G11" s="13">
        <v>330000</v>
      </c>
      <c r="H11" s="8">
        <v>2</v>
      </c>
      <c r="I11" s="9">
        <v>318160</v>
      </c>
      <c r="J11" s="9"/>
      <c r="K11" s="9">
        <v>3200</v>
      </c>
      <c r="L11" s="9">
        <v>2</v>
      </c>
      <c r="M11" s="13">
        <v>321360</v>
      </c>
      <c r="N11" s="10">
        <v>16</v>
      </c>
      <c r="O11" s="10">
        <v>644860</v>
      </c>
      <c r="P11" s="10">
        <v>0</v>
      </c>
      <c r="Q11" s="10">
        <v>6500</v>
      </c>
      <c r="R11" s="10">
        <v>16</v>
      </c>
      <c r="S11" s="20">
        <v>651360</v>
      </c>
    </row>
    <row r="12" spans="1:19" ht="19.5" customHeight="1">
      <c r="A12" s="30" t="s">
        <v>10</v>
      </c>
      <c r="B12" s="8">
        <v>16</v>
      </c>
      <c r="C12" s="9">
        <v>790000</v>
      </c>
      <c r="D12" s="9">
        <v>2</v>
      </c>
      <c r="E12" s="9">
        <v>160000</v>
      </c>
      <c r="F12" s="9">
        <v>18</v>
      </c>
      <c r="G12" s="13">
        <v>950000</v>
      </c>
      <c r="H12" s="8">
        <v>30</v>
      </c>
      <c r="I12" s="9">
        <v>986052</v>
      </c>
      <c r="J12" s="9">
        <v>5</v>
      </c>
      <c r="K12" s="9">
        <v>363000</v>
      </c>
      <c r="L12" s="9">
        <v>35</v>
      </c>
      <c r="M12" s="13">
        <v>1349052</v>
      </c>
      <c r="N12" s="10">
        <v>46</v>
      </c>
      <c r="O12" s="10">
        <v>1776052</v>
      </c>
      <c r="P12" s="10">
        <v>7</v>
      </c>
      <c r="Q12" s="10">
        <v>523000</v>
      </c>
      <c r="R12" s="10">
        <v>53</v>
      </c>
      <c r="S12" s="20">
        <v>2299052</v>
      </c>
    </row>
    <row r="13" spans="1:19" ht="19.5" customHeight="1">
      <c r="A13" s="30" t="s">
        <v>11</v>
      </c>
      <c r="B13" s="8">
        <v>10</v>
      </c>
      <c r="C13" s="9">
        <v>390000</v>
      </c>
      <c r="D13" s="9"/>
      <c r="E13" s="9"/>
      <c r="F13" s="9">
        <v>10</v>
      </c>
      <c r="G13" s="13">
        <v>390000</v>
      </c>
      <c r="H13" s="8">
        <v>11</v>
      </c>
      <c r="I13" s="9">
        <v>375222</v>
      </c>
      <c r="J13" s="9"/>
      <c r="K13" s="9"/>
      <c r="L13" s="9">
        <v>11</v>
      </c>
      <c r="M13" s="13">
        <v>375222</v>
      </c>
      <c r="N13" s="10">
        <v>21</v>
      </c>
      <c r="O13" s="10">
        <v>765222</v>
      </c>
      <c r="P13" s="10">
        <v>0</v>
      </c>
      <c r="Q13" s="10">
        <v>0</v>
      </c>
      <c r="R13" s="10">
        <v>21</v>
      </c>
      <c r="S13" s="20">
        <v>765222</v>
      </c>
    </row>
    <row r="14" spans="1:19" ht="19.5" customHeight="1">
      <c r="A14" s="30" t="s">
        <v>12</v>
      </c>
      <c r="B14" s="8">
        <v>23</v>
      </c>
      <c r="C14" s="9">
        <v>1000000</v>
      </c>
      <c r="D14" s="9"/>
      <c r="E14" s="9"/>
      <c r="F14" s="9">
        <v>23</v>
      </c>
      <c r="G14" s="13">
        <v>1000000</v>
      </c>
      <c r="H14" s="8">
        <v>13</v>
      </c>
      <c r="I14" s="9">
        <v>676883</v>
      </c>
      <c r="J14" s="9">
        <v>4</v>
      </c>
      <c r="K14" s="9">
        <v>178407</v>
      </c>
      <c r="L14" s="9">
        <v>17</v>
      </c>
      <c r="M14" s="13">
        <v>855290</v>
      </c>
      <c r="N14" s="10">
        <v>36</v>
      </c>
      <c r="O14" s="10">
        <v>1676883</v>
      </c>
      <c r="P14" s="10">
        <v>4</v>
      </c>
      <c r="Q14" s="10">
        <v>178407</v>
      </c>
      <c r="R14" s="10">
        <v>40</v>
      </c>
      <c r="S14" s="20">
        <v>1855290</v>
      </c>
    </row>
    <row r="15" spans="1:19" ht="19.5" customHeight="1">
      <c r="A15" s="30" t="s">
        <v>13</v>
      </c>
      <c r="B15" s="8"/>
      <c r="C15" s="9"/>
      <c r="D15" s="9">
        <v>5</v>
      </c>
      <c r="E15" s="9">
        <v>330000</v>
      </c>
      <c r="F15" s="9">
        <v>5</v>
      </c>
      <c r="G15" s="13">
        <v>330000</v>
      </c>
      <c r="H15" s="8">
        <v>9</v>
      </c>
      <c r="I15" s="9">
        <v>299365</v>
      </c>
      <c r="J15" s="9">
        <v>1</v>
      </c>
      <c r="K15" s="9">
        <v>25000</v>
      </c>
      <c r="L15" s="9">
        <v>10</v>
      </c>
      <c r="M15" s="13">
        <v>324365</v>
      </c>
      <c r="N15" s="10">
        <v>9</v>
      </c>
      <c r="O15" s="10">
        <v>299365</v>
      </c>
      <c r="P15" s="10">
        <v>6</v>
      </c>
      <c r="Q15" s="10">
        <v>355000</v>
      </c>
      <c r="R15" s="10">
        <v>15</v>
      </c>
      <c r="S15" s="20">
        <v>654365</v>
      </c>
    </row>
    <row r="16" spans="1:19" ht="19.5" customHeight="1">
      <c r="A16" s="30" t="s">
        <v>14</v>
      </c>
      <c r="B16" s="8">
        <v>12</v>
      </c>
      <c r="C16" s="9">
        <v>299438</v>
      </c>
      <c r="D16" s="9">
        <v>3</v>
      </c>
      <c r="E16" s="9">
        <v>650562</v>
      </c>
      <c r="F16" s="9">
        <v>15</v>
      </c>
      <c r="G16" s="13">
        <v>950000</v>
      </c>
      <c r="H16" s="8">
        <v>33</v>
      </c>
      <c r="I16" s="9">
        <v>845000</v>
      </c>
      <c r="J16" s="9"/>
      <c r="K16" s="9">
        <v>69438</v>
      </c>
      <c r="L16" s="9">
        <v>33</v>
      </c>
      <c r="M16" s="13">
        <v>914438</v>
      </c>
      <c r="N16" s="10">
        <v>45</v>
      </c>
      <c r="O16" s="10">
        <v>1144438</v>
      </c>
      <c r="P16" s="10">
        <v>3</v>
      </c>
      <c r="Q16" s="10">
        <v>720000</v>
      </c>
      <c r="R16" s="10">
        <v>48</v>
      </c>
      <c r="S16" s="20">
        <v>1864438</v>
      </c>
    </row>
    <row r="17" spans="1:19" ht="19.5" customHeight="1">
      <c r="A17" s="30" t="s">
        <v>15</v>
      </c>
      <c r="B17" s="8">
        <v>4</v>
      </c>
      <c r="C17" s="9">
        <v>430000</v>
      </c>
      <c r="D17" s="9"/>
      <c r="E17" s="9"/>
      <c r="F17" s="9">
        <v>4</v>
      </c>
      <c r="G17" s="13">
        <v>430000</v>
      </c>
      <c r="H17" s="8">
        <v>10</v>
      </c>
      <c r="I17" s="9">
        <v>358451</v>
      </c>
      <c r="J17" s="9">
        <v>3</v>
      </c>
      <c r="K17" s="9">
        <v>60000</v>
      </c>
      <c r="L17" s="9">
        <v>13</v>
      </c>
      <c r="M17" s="13">
        <v>418451</v>
      </c>
      <c r="N17" s="10">
        <v>14</v>
      </c>
      <c r="O17" s="10">
        <v>788451</v>
      </c>
      <c r="P17" s="10">
        <v>3</v>
      </c>
      <c r="Q17" s="10">
        <v>60000</v>
      </c>
      <c r="R17" s="10">
        <v>17</v>
      </c>
      <c r="S17" s="20">
        <v>848451</v>
      </c>
    </row>
    <row r="18" spans="1:19" ht="19.5" customHeight="1">
      <c r="A18" s="30" t="s">
        <v>16</v>
      </c>
      <c r="B18" s="8">
        <v>4</v>
      </c>
      <c r="C18" s="9">
        <v>105000</v>
      </c>
      <c r="D18" s="9">
        <v>10</v>
      </c>
      <c r="E18" s="9">
        <v>495000</v>
      </c>
      <c r="F18" s="9">
        <v>14</v>
      </c>
      <c r="G18" s="13">
        <v>600000</v>
      </c>
      <c r="H18" s="8">
        <v>33</v>
      </c>
      <c r="I18" s="9">
        <v>612953</v>
      </c>
      <c r="J18" s="9"/>
      <c r="K18" s="9"/>
      <c r="L18" s="9">
        <v>33</v>
      </c>
      <c r="M18" s="13">
        <v>612953</v>
      </c>
      <c r="N18" s="10">
        <v>37</v>
      </c>
      <c r="O18" s="10">
        <v>717953</v>
      </c>
      <c r="P18" s="10">
        <v>10</v>
      </c>
      <c r="Q18" s="10">
        <v>495000</v>
      </c>
      <c r="R18" s="10">
        <v>47</v>
      </c>
      <c r="S18" s="20">
        <v>1212953</v>
      </c>
    </row>
    <row r="19" spans="1:19" ht="19.5" customHeight="1">
      <c r="A19" s="30" t="s">
        <v>17</v>
      </c>
      <c r="B19" s="8">
        <v>7</v>
      </c>
      <c r="C19" s="9">
        <v>230000</v>
      </c>
      <c r="D19" s="9">
        <v>3</v>
      </c>
      <c r="E19" s="9">
        <v>120000</v>
      </c>
      <c r="F19" s="9">
        <v>10</v>
      </c>
      <c r="G19" s="13">
        <v>350000</v>
      </c>
      <c r="H19" s="8">
        <v>13</v>
      </c>
      <c r="I19" s="9">
        <v>364289</v>
      </c>
      <c r="J19" s="9"/>
      <c r="K19" s="9"/>
      <c r="L19" s="9">
        <v>13</v>
      </c>
      <c r="M19" s="13">
        <v>364289</v>
      </c>
      <c r="N19" s="10">
        <v>20</v>
      </c>
      <c r="O19" s="10">
        <v>594289</v>
      </c>
      <c r="P19" s="10">
        <v>3</v>
      </c>
      <c r="Q19" s="10">
        <v>120000</v>
      </c>
      <c r="R19" s="10">
        <v>23</v>
      </c>
      <c r="S19" s="20">
        <v>714289</v>
      </c>
    </row>
    <row r="20" spans="1:19" ht="19.5" customHeight="1">
      <c r="A20" s="30" t="s">
        <v>18</v>
      </c>
      <c r="B20" s="8">
        <v>12</v>
      </c>
      <c r="C20" s="9">
        <v>700000</v>
      </c>
      <c r="D20" s="9">
        <v>6</v>
      </c>
      <c r="E20" s="9">
        <v>200000</v>
      </c>
      <c r="F20" s="9">
        <v>18</v>
      </c>
      <c r="G20" s="13">
        <v>900000</v>
      </c>
      <c r="H20" s="8">
        <v>11</v>
      </c>
      <c r="I20" s="9">
        <v>512000</v>
      </c>
      <c r="J20" s="9">
        <v>9</v>
      </c>
      <c r="K20" s="9">
        <v>400613</v>
      </c>
      <c r="L20" s="9">
        <v>20</v>
      </c>
      <c r="M20" s="13">
        <v>912613</v>
      </c>
      <c r="N20" s="10">
        <v>23</v>
      </c>
      <c r="O20" s="10">
        <v>1212000</v>
      </c>
      <c r="P20" s="10">
        <v>15</v>
      </c>
      <c r="Q20" s="10">
        <v>600613</v>
      </c>
      <c r="R20" s="10">
        <v>38</v>
      </c>
      <c r="S20" s="20">
        <v>1812613</v>
      </c>
    </row>
    <row r="21" spans="1:19" ht="19.5" customHeight="1">
      <c r="A21" s="30" t="s">
        <v>19</v>
      </c>
      <c r="B21" s="8">
        <v>29</v>
      </c>
      <c r="C21" s="9">
        <v>1050000</v>
      </c>
      <c r="D21" s="9"/>
      <c r="E21" s="9"/>
      <c r="F21" s="9">
        <v>29</v>
      </c>
      <c r="G21" s="13">
        <v>1050000</v>
      </c>
      <c r="H21" s="8">
        <v>7</v>
      </c>
      <c r="I21" s="9">
        <v>593510</v>
      </c>
      <c r="J21" s="9">
        <v>13</v>
      </c>
      <c r="K21" s="9">
        <v>460000</v>
      </c>
      <c r="L21" s="9">
        <v>20</v>
      </c>
      <c r="M21" s="13">
        <v>1053510</v>
      </c>
      <c r="N21" s="10">
        <v>36</v>
      </c>
      <c r="O21" s="10">
        <v>1643510</v>
      </c>
      <c r="P21" s="10">
        <v>13</v>
      </c>
      <c r="Q21" s="10">
        <v>460000</v>
      </c>
      <c r="R21" s="10">
        <v>49</v>
      </c>
      <c r="S21" s="20">
        <v>2103510</v>
      </c>
    </row>
    <row r="22" spans="1:19" ht="19.5" customHeight="1">
      <c r="A22" s="30" t="s">
        <v>20</v>
      </c>
      <c r="B22" s="8">
        <v>18</v>
      </c>
      <c r="C22" s="9">
        <v>712800</v>
      </c>
      <c r="D22" s="9"/>
      <c r="E22" s="9">
        <v>7200</v>
      </c>
      <c r="F22" s="9">
        <v>18</v>
      </c>
      <c r="G22" s="13">
        <v>720000</v>
      </c>
      <c r="H22" s="8">
        <v>16</v>
      </c>
      <c r="I22" s="9">
        <v>766000</v>
      </c>
      <c r="J22" s="9">
        <v>9</v>
      </c>
      <c r="K22" s="9">
        <v>58204</v>
      </c>
      <c r="L22" s="9">
        <v>25</v>
      </c>
      <c r="M22" s="13">
        <v>824204</v>
      </c>
      <c r="N22" s="10">
        <v>34</v>
      </c>
      <c r="O22" s="10">
        <v>1478800</v>
      </c>
      <c r="P22" s="10">
        <v>9</v>
      </c>
      <c r="Q22" s="10">
        <v>65404</v>
      </c>
      <c r="R22" s="10">
        <v>43</v>
      </c>
      <c r="S22" s="20">
        <v>1544204</v>
      </c>
    </row>
    <row r="23" spans="1:19" ht="19.5" customHeight="1" thickBot="1">
      <c r="A23" s="31" t="s">
        <v>2</v>
      </c>
      <c r="B23" s="22">
        <v>186</v>
      </c>
      <c r="C23" s="22">
        <v>9554046</v>
      </c>
      <c r="D23" s="22">
        <v>32</v>
      </c>
      <c r="E23" s="22">
        <v>2191062</v>
      </c>
      <c r="F23" s="22">
        <v>218</v>
      </c>
      <c r="G23" s="24">
        <f>SUM(G5:G22)</f>
        <v>11670108</v>
      </c>
      <c r="H23" s="22">
        <v>271</v>
      </c>
      <c r="I23" s="22">
        <v>9465538</v>
      </c>
      <c r="J23" s="22">
        <v>54</v>
      </c>
      <c r="K23" s="22">
        <v>2713076</v>
      </c>
      <c r="L23" s="22">
        <v>325</v>
      </c>
      <c r="M23" s="24">
        <f>SUM(M7:M22)</f>
        <v>12253614</v>
      </c>
      <c r="N23" s="25">
        <v>457</v>
      </c>
      <c r="O23" s="25">
        <f>C23+I23</f>
        <v>19019584</v>
      </c>
      <c r="P23" s="25">
        <v>86</v>
      </c>
      <c r="Q23" s="25">
        <f>E23+K23</f>
        <v>4904138</v>
      </c>
      <c r="R23" s="25">
        <v>543</v>
      </c>
      <c r="S23" s="26">
        <f>G23+M23</f>
        <v>23923722</v>
      </c>
    </row>
    <row r="25" spans="1:19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</row>
    <row r="26" spans="1:19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17"/>
      <c r="M26" s="17"/>
      <c r="N26" s="17"/>
      <c r="O26" s="17"/>
      <c r="P26" s="17"/>
      <c r="Q26" s="17"/>
      <c r="R26" s="17"/>
      <c r="S26" s="17"/>
    </row>
  </sheetData>
  <sheetProtection/>
  <mergeCells count="13">
    <mergeCell ref="H3:I3"/>
    <mergeCell ref="R3:S3"/>
    <mergeCell ref="J3:K3"/>
    <mergeCell ref="L3:M3"/>
    <mergeCell ref="N3:O3"/>
    <mergeCell ref="P3:Q3"/>
    <mergeCell ref="A1:S1"/>
    <mergeCell ref="B2:G2"/>
    <mergeCell ref="H2:M2"/>
    <mergeCell ref="N2:S2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130" zoomScaleSheetLayoutView="130" zoomScalePageLayoutView="0" workbookViewId="0" topLeftCell="A4">
      <selection activeCell="O14" sqref="O14"/>
    </sheetView>
  </sheetViews>
  <sheetFormatPr defaultColWidth="8.875" defaultRowHeight="12.75"/>
  <cols>
    <col min="1" max="1" width="15.25390625" style="34" customWidth="1"/>
    <col min="2" max="2" width="7.625" style="34" customWidth="1"/>
    <col min="3" max="3" width="5.375" style="34" customWidth="1"/>
    <col min="4" max="4" width="11.125" style="34" customWidth="1"/>
    <col min="5" max="5" width="5.625" style="34" customWidth="1"/>
    <col min="6" max="6" width="10.375" style="34" customWidth="1"/>
    <col min="7" max="7" width="5.25390625" style="34" customWidth="1"/>
    <col min="8" max="8" width="12.125" style="34" customWidth="1"/>
    <col min="9" max="16384" width="8.875" style="34" customWidth="1"/>
  </cols>
  <sheetData>
    <row r="1" spans="1:8" ht="19.5" customHeight="1" thickBot="1">
      <c r="A1" s="216" t="s">
        <v>42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4" customHeight="1">
      <c r="A3" s="128" t="s">
        <v>21</v>
      </c>
      <c r="B3" s="129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/>
      <c r="D4" s="136"/>
      <c r="E4" s="137"/>
      <c r="F4" s="136"/>
      <c r="G4" s="138"/>
      <c r="H4" s="139">
        <v>1838100</v>
      </c>
    </row>
    <row r="5" spans="1:8" ht="19.5" customHeight="1">
      <c r="A5" s="140" t="s">
        <v>5</v>
      </c>
      <c r="B5" s="141"/>
      <c r="C5" s="142">
        <v>27</v>
      </c>
      <c r="D5" s="143">
        <v>973000</v>
      </c>
      <c r="E5" s="143">
        <v>5</v>
      </c>
      <c r="F5" s="143">
        <v>279050</v>
      </c>
      <c r="G5" s="143">
        <f>C5+E5</f>
        <v>32</v>
      </c>
      <c r="H5" s="144">
        <f aca="true" t="shared" si="0" ref="H5:H20">D5+F5</f>
        <v>1252050</v>
      </c>
    </row>
    <row r="6" spans="1:8" ht="19.5" customHeight="1">
      <c r="A6" s="140" t="s">
        <v>6</v>
      </c>
      <c r="B6" s="141"/>
      <c r="C6" s="142">
        <v>19</v>
      </c>
      <c r="D6" s="143">
        <v>512600</v>
      </c>
      <c r="E6" s="143">
        <v>2</v>
      </c>
      <c r="F6" s="143">
        <v>45000</v>
      </c>
      <c r="G6" s="143">
        <f aca="true" t="shared" si="1" ref="G6:G20">C6+E6</f>
        <v>21</v>
      </c>
      <c r="H6" s="144">
        <f t="shared" si="0"/>
        <v>557600</v>
      </c>
    </row>
    <row r="7" spans="1:8" ht="19.5" customHeight="1">
      <c r="A7" s="140" t="s">
        <v>7</v>
      </c>
      <c r="B7" s="141"/>
      <c r="C7" s="142">
        <v>40</v>
      </c>
      <c r="D7" s="143">
        <v>950950</v>
      </c>
      <c r="E7" s="143">
        <v>1</v>
      </c>
      <c r="F7" s="143">
        <v>160000</v>
      </c>
      <c r="G7" s="143">
        <f t="shared" si="1"/>
        <v>41</v>
      </c>
      <c r="H7" s="144">
        <f t="shared" si="0"/>
        <v>1110950</v>
      </c>
    </row>
    <row r="8" spans="1:8" ht="19.5" customHeight="1">
      <c r="A8" s="140" t="s">
        <v>8</v>
      </c>
      <c r="B8" s="141"/>
      <c r="C8" s="142">
        <v>1</v>
      </c>
      <c r="D8" s="143">
        <v>368050</v>
      </c>
      <c r="E8" s="143"/>
      <c r="F8" s="143"/>
      <c r="G8" s="143">
        <f t="shared" si="1"/>
        <v>1</v>
      </c>
      <c r="H8" s="144">
        <f t="shared" si="0"/>
        <v>368050</v>
      </c>
    </row>
    <row r="9" spans="1:8" ht="19.5" customHeight="1">
      <c r="A9" s="140" t="s">
        <v>9</v>
      </c>
      <c r="B9" s="141"/>
      <c r="C9" s="142">
        <v>11</v>
      </c>
      <c r="D9" s="143">
        <v>231400</v>
      </c>
      <c r="E9" s="143">
        <v>1</v>
      </c>
      <c r="F9" s="143">
        <v>10000</v>
      </c>
      <c r="G9" s="143">
        <f t="shared" si="1"/>
        <v>12</v>
      </c>
      <c r="H9" s="144">
        <f t="shared" si="0"/>
        <v>241400</v>
      </c>
    </row>
    <row r="10" spans="1:8" ht="19.5" customHeight="1">
      <c r="A10" s="140" t="s">
        <v>10</v>
      </c>
      <c r="B10" s="141"/>
      <c r="C10" s="145">
        <v>46</v>
      </c>
      <c r="D10" s="145">
        <v>1125400</v>
      </c>
      <c r="E10" s="145"/>
      <c r="F10" s="145"/>
      <c r="G10" s="145">
        <f t="shared" si="1"/>
        <v>46</v>
      </c>
      <c r="H10" s="146">
        <f t="shared" si="0"/>
        <v>1125400</v>
      </c>
    </row>
    <row r="11" spans="1:8" ht="19.5" customHeight="1">
      <c r="A11" s="140" t="s">
        <v>11</v>
      </c>
      <c r="B11" s="141"/>
      <c r="C11" s="145">
        <v>5</v>
      </c>
      <c r="D11" s="145">
        <v>139550</v>
      </c>
      <c r="E11" s="145">
        <v>2</v>
      </c>
      <c r="F11" s="145">
        <v>50000</v>
      </c>
      <c r="G11" s="145">
        <f t="shared" si="1"/>
        <v>7</v>
      </c>
      <c r="H11" s="146">
        <f t="shared" si="0"/>
        <v>189550</v>
      </c>
    </row>
    <row r="12" spans="1:8" ht="19.5" customHeight="1">
      <c r="A12" s="140" t="s">
        <v>12</v>
      </c>
      <c r="B12" s="141"/>
      <c r="C12" s="145">
        <v>32</v>
      </c>
      <c r="D12" s="145">
        <v>744516</v>
      </c>
      <c r="E12" s="145">
        <v>2</v>
      </c>
      <c r="F12" s="145">
        <v>26434</v>
      </c>
      <c r="G12" s="145">
        <f t="shared" si="1"/>
        <v>34</v>
      </c>
      <c r="H12" s="146">
        <f t="shared" si="0"/>
        <v>770950</v>
      </c>
    </row>
    <row r="13" spans="1:8" ht="19.5" customHeight="1">
      <c r="A13" s="140" t="s">
        <v>13</v>
      </c>
      <c r="B13" s="141"/>
      <c r="C13" s="145">
        <v>7</v>
      </c>
      <c r="D13" s="145">
        <v>185200</v>
      </c>
      <c r="E13" s="145">
        <v>2</v>
      </c>
      <c r="F13" s="145">
        <v>80000</v>
      </c>
      <c r="G13" s="145">
        <f t="shared" si="1"/>
        <v>9</v>
      </c>
      <c r="H13" s="146">
        <f t="shared" si="0"/>
        <v>265200</v>
      </c>
    </row>
    <row r="14" spans="1:8" ht="19.5" customHeight="1">
      <c r="A14" s="140" t="s">
        <v>14</v>
      </c>
      <c r="B14" s="141"/>
      <c r="C14" s="145">
        <v>11</v>
      </c>
      <c r="D14" s="145">
        <v>250300</v>
      </c>
      <c r="E14" s="145">
        <v>3</v>
      </c>
      <c r="F14" s="145">
        <v>530000</v>
      </c>
      <c r="G14" s="145">
        <f t="shared" si="1"/>
        <v>14</v>
      </c>
      <c r="H14" s="146">
        <f t="shared" si="0"/>
        <v>780300</v>
      </c>
    </row>
    <row r="15" spans="1:8" ht="19.5" customHeight="1">
      <c r="A15" s="140" t="s">
        <v>15</v>
      </c>
      <c r="B15" s="141"/>
      <c r="C15" s="145">
        <v>5</v>
      </c>
      <c r="D15" s="145">
        <v>262600</v>
      </c>
      <c r="E15" s="145">
        <v>1</v>
      </c>
      <c r="F15" s="145">
        <v>40000</v>
      </c>
      <c r="G15" s="145">
        <f t="shared" si="1"/>
        <v>6</v>
      </c>
      <c r="H15" s="146">
        <f t="shared" si="0"/>
        <v>302600</v>
      </c>
    </row>
    <row r="16" spans="1:8" ht="19.5" customHeight="1">
      <c r="A16" s="140" t="s">
        <v>16</v>
      </c>
      <c r="B16" s="147">
        <v>5000</v>
      </c>
      <c r="C16" s="145">
        <v>34</v>
      </c>
      <c r="D16" s="145">
        <v>578600</v>
      </c>
      <c r="E16" s="145">
        <v>5</v>
      </c>
      <c r="F16" s="145">
        <v>110000</v>
      </c>
      <c r="G16" s="145">
        <f t="shared" si="1"/>
        <v>39</v>
      </c>
      <c r="H16" s="146">
        <f>D16+F16+B16</f>
        <v>693600</v>
      </c>
    </row>
    <row r="17" spans="1:8" ht="19.5" customHeight="1">
      <c r="A17" s="140" t="s">
        <v>17</v>
      </c>
      <c r="B17" s="147"/>
      <c r="C17" s="145">
        <v>10</v>
      </c>
      <c r="D17" s="145">
        <v>161050</v>
      </c>
      <c r="E17" s="145">
        <v>2</v>
      </c>
      <c r="F17" s="145">
        <v>190000</v>
      </c>
      <c r="G17" s="145">
        <f t="shared" si="1"/>
        <v>12</v>
      </c>
      <c r="H17" s="146">
        <f t="shared" si="0"/>
        <v>351050</v>
      </c>
    </row>
    <row r="18" spans="1:8" ht="19.5" customHeight="1">
      <c r="A18" s="140" t="s">
        <v>18</v>
      </c>
      <c r="B18" s="147"/>
      <c r="C18" s="145">
        <v>15</v>
      </c>
      <c r="D18" s="145">
        <v>445000</v>
      </c>
      <c r="E18" s="145">
        <v>11</v>
      </c>
      <c r="F18" s="145">
        <v>422850</v>
      </c>
      <c r="G18" s="145">
        <f t="shared" si="1"/>
        <v>26</v>
      </c>
      <c r="H18" s="146">
        <f t="shared" si="0"/>
        <v>867850</v>
      </c>
    </row>
    <row r="19" spans="1:8" ht="19.5" customHeight="1">
      <c r="A19" s="140" t="s">
        <v>19</v>
      </c>
      <c r="B19" s="147"/>
      <c r="C19" s="145">
        <v>8</v>
      </c>
      <c r="D19" s="145">
        <v>713050</v>
      </c>
      <c r="E19" s="145">
        <v>6</v>
      </c>
      <c r="F19" s="145">
        <v>250000</v>
      </c>
      <c r="G19" s="145">
        <f t="shared" si="1"/>
        <v>14</v>
      </c>
      <c r="H19" s="146">
        <f t="shared" si="0"/>
        <v>963050</v>
      </c>
    </row>
    <row r="20" spans="1:8" ht="19.5" customHeight="1">
      <c r="A20" s="140" t="s">
        <v>20</v>
      </c>
      <c r="B20" s="147"/>
      <c r="C20" s="145">
        <v>44</v>
      </c>
      <c r="D20" s="145">
        <v>547300</v>
      </c>
      <c r="E20" s="145">
        <v>8</v>
      </c>
      <c r="F20" s="145">
        <v>29000</v>
      </c>
      <c r="G20" s="145">
        <f t="shared" si="1"/>
        <v>52</v>
      </c>
      <c r="H20" s="146">
        <f t="shared" si="0"/>
        <v>576300</v>
      </c>
    </row>
    <row r="21" spans="1:8" ht="19.5" customHeight="1" thickBot="1">
      <c r="A21" s="148" t="s">
        <v>2</v>
      </c>
      <c r="B21" s="149">
        <v>5000</v>
      </c>
      <c r="C21" s="150">
        <f aca="true" t="shared" si="2" ref="C21:H21">SUM(C4:C20)</f>
        <v>315</v>
      </c>
      <c r="D21" s="150">
        <f t="shared" si="2"/>
        <v>8188566</v>
      </c>
      <c r="E21" s="150">
        <f t="shared" si="2"/>
        <v>51</v>
      </c>
      <c r="F21" s="150">
        <f t="shared" si="2"/>
        <v>2222334</v>
      </c>
      <c r="G21" s="150">
        <f t="shared" si="2"/>
        <v>366</v>
      </c>
      <c r="H21" s="151">
        <f t="shared" si="2"/>
        <v>12254000</v>
      </c>
    </row>
  </sheetData>
  <sheetProtection/>
  <mergeCells count="4">
    <mergeCell ref="G2:H2"/>
    <mergeCell ref="C2:D2"/>
    <mergeCell ref="E2:F2"/>
    <mergeCell ref="A1:H1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130" zoomScaleSheetLayoutView="130" zoomScalePageLayoutView="0" workbookViewId="0" topLeftCell="A4">
      <selection activeCell="I28" sqref="I28"/>
    </sheetView>
  </sheetViews>
  <sheetFormatPr defaultColWidth="8.875" defaultRowHeight="12.75"/>
  <cols>
    <col min="1" max="1" width="14.25390625" style="34" customWidth="1"/>
    <col min="2" max="2" width="7.375" style="34" customWidth="1"/>
    <col min="3" max="3" width="6.00390625" style="34" customWidth="1"/>
    <col min="4" max="4" width="11.875" style="34" customWidth="1"/>
    <col min="5" max="5" width="6.00390625" style="34" customWidth="1"/>
    <col min="6" max="6" width="10.75390625" style="34" customWidth="1"/>
    <col min="7" max="7" width="5.25390625" style="34" customWidth="1"/>
    <col min="8" max="8" width="11.75390625" style="34" customWidth="1"/>
    <col min="9" max="16384" width="8.875" style="34" customWidth="1"/>
  </cols>
  <sheetData>
    <row r="1" spans="1:8" ht="19.5" customHeight="1" thickBot="1">
      <c r="A1" s="216" t="s">
        <v>43</v>
      </c>
      <c r="B1" s="216"/>
      <c r="C1" s="216"/>
      <c r="D1" s="216"/>
      <c r="E1" s="216"/>
      <c r="F1" s="216"/>
      <c r="G1" s="216"/>
      <c r="H1" s="216"/>
    </row>
    <row r="2" spans="1:8" ht="19.5" customHeight="1">
      <c r="A2" s="126"/>
      <c r="B2" s="127"/>
      <c r="C2" s="215" t="s">
        <v>0</v>
      </c>
      <c r="D2" s="213"/>
      <c r="E2" s="213" t="s">
        <v>1</v>
      </c>
      <c r="F2" s="213"/>
      <c r="G2" s="213" t="s">
        <v>2</v>
      </c>
      <c r="H2" s="214"/>
    </row>
    <row r="3" spans="1:8" ht="56.25" customHeight="1">
      <c r="A3" s="128" t="s">
        <v>21</v>
      </c>
      <c r="B3" s="152" t="s">
        <v>30</v>
      </c>
      <c r="C3" s="130" t="s">
        <v>3</v>
      </c>
      <c r="D3" s="131" t="s">
        <v>4</v>
      </c>
      <c r="E3" s="132" t="s">
        <v>3</v>
      </c>
      <c r="F3" s="131" t="s">
        <v>4</v>
      </c>
      <c r="G3" s="132" t="s">
        <v>3</v>
      </c>
      <c r="H3" s="133" t="s">
        <v>4</v>
      </c>
    </row>
    <row r="4" spans="1:8" ht="28.5">
      <c r="A4" s="128" t="s">
        <v>22</v>
      </c>
      <c r="B4" s="134"/>
      <c r="C4" s="135">
        <v>0</v>
      </c>
      <c r="D4" s="138">
        <v>2888695.92</v>
      </c>
      <c r="E4" s="138">
        <v>0</v>
      </c>
      <c r="F4" s="138">
        <v>781704.0800000001</v>
      </c>
      <c r="G4" s="138">
        <v>0</v>
      </c>
      <c r="H4" s="139">
        <v>3670400</v>
      </c>
    </row>
    <row r="5" spans="1:8" ht="19.5" customHeight="1">
      <c r="A5" s="140" t="s">
        <v>5</v>
      </c>
      <c r="B5" s="141"/>
      <c r="C5" s="142">
        <v>39</v>
      </c>
      <c r="D5" s="143">
        <v>987600</v>
      </c>
      <c r="E5" s="143">
        <v>7</v>
      </c>
      <c r="F5" s="143">
        <v>583600</v>
      </c>
      <c r="G5" s="143">
        <v>46</v>
      </c>
      <c r="H5" s="144">
        <v>1571200</v>
      </c>
    </row>
    <row r="6" spans="1:8" ht="19.5" customHeight="1">
      <c r="A6" s="140" t="s">
        <v>6</v>
      </c>
      <c r="B6" s="141"/>
      <c r="C6" s="142">
        <v>29</v>
      </c>
      <c r="D6" s="143">
        <v>587400</v>
      </c>
      <c r="E6" s="143">
        <v>9</v>
      </c>
      <c r="F6" s="143">
        <v>215000</v>
      </c>
      <c r="G6" s="143">
        <v>38</v>
      </c>
      <c r="H6" s="144">
        <v>802400</v>
      </c>
    </row>
    <row r="7" spans="1:8" ht="19.5" customHeight="1">
      <c r="A7" s="140" t="s">
        <v>7</v>
      </c>
      <c r="B7" s="141"/>
      <c r="C7" s="142">
        <v>39</v>
      </c>
      <c r="D7" s="143">
        <v>1566200</v>
      </c>
      <c r="E7" s="143">
        <v>3</v>
      </c>
      <c r="F7" s="143">
        <v>58600</v>
      </c>
      <c r="G7" s="143">
        <v>42</v>
      </c>
      <c r="H7" s="144">
        <v>1624800</v>
      </c>
    </row>
    <row r="8" spans="1:8" ht="19.5" customHeight="1">
      <c r="A8" s="140" t="s">
        <v>8</v>
      </c>
      <c r="B8" s="141"/>
      <c r="C8" s="142">
        <v>7</v>
      </c>
      <c r="D8" s="143">
        <v>372600</v>
      </c>
      <c r="E8" s="143">
        <v>3</v>
      </c>
      <c r="F8" s="143">
        <v>85000</v>
      </c>
      <c r="G8" s="143">
        <v>10</v>
      </c>
      <c r="H8" s="144">
        <v>457600</v>
      </c>
    </row>
    <row r="9" spans="1:8" ht="19.5" customHeight="1">
      <c r="A9" s="140" t="s">
        <v>9</v>
      </c>
      <c r="B9" s="141"/>
      <c r="C9" s="142">
        <v>22</v>
      </c>
      <c r="D9" s="143">
        <v>367000</v>
      </c>
      <c r="E9" s="143">
        <v>2</v>
      </c>
      <c r="F9" s="143">
        <v>37000</v>
      </c>
      <c r="G9" s="143">
        <v>24</v>
      </c>
      <c r="H9" s="144">
        <v>404000</v>
      </c>
    </row>
    <row r="10" spans="1:8" ht="19.5" customHeight="1">
      <c r="A10" s="140" t="s">
        <v>10</v>
      </c>
      <c r="B10" s="141"/>
      <c r="C10" s="145">
        <v>68</v>
      </c>
      <c r="D10" s="145">
        <v>1338400</v>
      </c>
      <c r="E10" s="145">
        <v>6</v>
      </c>
      <c r="F10" s="145">
        <v>308000</v>
      </c>
      <c r="G10" s="145">
        <v>74</v>
      </c>
      <c r="H10" s="146">
        <v>1646400</v>
      </c>
    </row>
    <row r="11" spans="1:8" ht="19.5" customHeight="1">
      <c r="A11" s="140" t="s">
        <v>11</v>
      </c>
      <c r="B11" s="141"/>
      <c r="C11" s="145">
        <v>7</v>
      </c>
      <c r="D11" s="145">
        <v>131200</v>
      </c>
      <c r="E11" s="145">
        <v>3</v>
      </c>
      <c r="F11" s="145">
        <v>148000</v>
      </c>
      <c r="G11" s="145">
        <v>10</v>
      </c>
      <c r="H11" s="146">
        <v>279200</v>
      </c>
    </row>
    <row r="12" spans="1:8" ht="19.5" customHeight="1">
      <c r="A12" s="140" t="s">
        <v>12</v>
      </c>
      <c r="B12" s="141"/>
      <c r="C12" s="145">
        <v>2</v>
      </c>
      <c r="D12" s="145">
        <v>1147200</v>
      </c>
      <c r="E12" s="145">
        <v>0</v>
      </c>
      <c r="F12" s="145">
        <v>0</v>
      </c>
      <c r="G12" s="145">
        <v>2</v>
      </c>
      <c r="H12" s="146">
        <v>1147200</v>
      </c>
    </row>
    <row r="13" spans="1:8" ht="19.5" customHeight="1">
      <c r="A13" s="140" t="s">
        <v>13</v>
      </c>
      <c r="B13" s="141"/>
      <c r="C13" s="145">
        <v>12</v>
      </c>
      <c r="D13" s="145">
        <v>314400</v>
      </c>
      <c r="E13" s="145">
        <v>1</v>
      </c>
      <c r="F13" s="145">
        <v>40000</v>
      </c>
      <c r="G13" s="145">
        <v>13</v>
      </c>
      <c r="H13" s="146">
        <v>354400</v>
      </c>
    </row>
    <row r="14" spans="1:8" ht="19.5" customHeight="1">
      <c r="A14" s="140" t="s">
        <v>14</v>
      </c>
      <c r="B14" s="141"/>
      <c r="C14" s="145">
        <v>17</v>
      </c>
      <c r="D14" s="145">
        <v>467100</v>
      </c>
      <c r="E14" s="145">
        <v>8</v>
      </c>
      <c r="F14" s="145">
        <v>613700</v>
      </c>
      <c r="G14" s="145">
        <v>25</v>
      </c>
      <c r="H14" s="146">
        <v>1080800</v>
      </c>
    </row>
    <row r="15" spans="1:8" ht="19.5" customHeight="1">
      <c r="A15" s="140" t="s">
        <v>15</v>
      </c>
      <c r="B15" s="141"/>
      <c r="C15" s="145">
        <v>9</v>
      </c>
      <c r="D15" s="145">
        <v>497200</v>
      </c>
      <c r="E15" s="145">
        <v>1</v>
      </c>
      <c r="F15" s="145">
        <v>14000</v>
      </c>
      <c r="G15" s="145">
        <v>10</v>
      </c>
      <c r="H15" s="146">
        <v>511200</v>
      </c>
    </row>
    <row r="16" spans="1:8" ht="19.5" customHeight="1">
      <c r="A16" s="140" t="s">
        <v>16</v>
      </c>
      <c r="B16" s="147">
        <v>21400</v>
      </c>
      <c r="C16" s="145">
        <v>59</v>
      </c>
      <c r="D16" s="145">
        <v>625400</v>
      </c>
      <c r="E16" s="145">
        <v>11</v>
      </c>
      <c r="F16" s="145">
        <v>290000</v>
      </c>
      <c r="G16" s="145">
        <v>70</v>
      </c>
      <c r="H16" s="146">
        <v>936800</v>
      </c>
    </row>
    <row r="17" spans="1:8" ht="19.5" customHeight="1">
      <c r="A17" s="140" t="s">
        <v>17</v>
      </c>
      <c r="B17" s="147"/>
      <c r="C17" s="145">
        <v>22</v>
      </c>
      <c r="D17" s="145">
        <v>374800</v>
      </c>
      <c r="E17" s="145">
        <v>3</v>
      </c>
      <c r="F17" s="145">
        <v>70000</v>
      </c>
      <c r="G17" s="145">
        <v>25</v>
      </c>
      <c r="H17" s="146">
        <v>444800</v>
      </c>
    </row>
    <row r="18" spans="1:8" ht="19.5" customHeight="1">
      <c r="A18" s="140" t="s">
        <v>18</v>
      </c>
      <c r="B18" s="147"/>
      <c r="C18" s="145">
        <v>27</v>
      </c>
      <c r="D18" s="145">
        <v>719800</v>
      </c>
      <c r="E18" s="145">
        <v>17</v>
      </c>
      <c r="F18" s="145">
        <v>425000</v>
      </c>
      <c r="G18" s="145">
        <v>44</v>
      </c>
      <c r="H18" s="146">
        <v>1144800</v>
      </c>
    </row>
    <row r="19" spans="1:8" ht="19.5" customHeight="1">
      <c r="A19" s="140" t="s">
        <v>19</v>
      </c>
      <c r="B19" s="147"/>
      <c r="C19" s="145">
        <v>17</v>
      </c>
      <c r="D19" s="145">
        <v>796800</v>
      </c>
      <c r="E19" s="145">
        <v>9</v>
      </c>
      <c r="F19" s="145">
        <v>596000</v>
      </c>
      <c r="G19" s="145">
        <v>26</v>
      </c>
      <c r="H19" s="146">
        <v>1392800</v>
      </c>
    </row>
    <row r="20" spans="1:8" ht="19.5" customHeight="1">
      <c r="A20" s="140" t="s">
        <v>20</v>
      </c>
      <c r="B20" s="147"/>
      <c r="C20" s="145">
        <v>58</v>
      </c>
      <c r="D20" s="145">
        <v>796900</v>
      </c>
      <c r="E20" s="145">
        <v>7</v>
      </c>
      <c r="F20" s="145">
        <v>86300</v>
      </c>
      <c r="G20" s="145">
        <v>65</v>
      </c>
      <c r="H20" s="146">
        <v>883200</v>
      </c>
    </row>
    <row r="21" spans="1:8" ht="19.5" customHeight="1" thickBot="1">
      <c r="A21" s="148" t="s">
        <v>2</v>
      </c>
      <c r="B21" s="149">
        <v>21400</v>
      </c>
      <c r="C21" s="150">
        <v>434</v>
      </c>
      <c r="D21" s="150">
        <v>13978695.92</v>
      </c>
      <c r="E21" s="150">
        <v>90</v>
      </c>
      <c r="F21" s="150">
        <v>4351904.08</v>
      </c>
      <c r="G21" s="150">
        <v>524</v>
      </c>
      <c r="H21" s="151">
        <v>18352000</v>
      </c>
    </row>
  </sheetData>
  <sheetProtection/>
  <mergeCells count="4">
    <mergeCell ref="A1:H1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giresun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giresun</dc:creator>
  <cp:keywords/>
  <dc:description/>
  <cp:lastModifiedBy>Salim ARTAR</cp:lastModifiedBy>
  <cp:lastPrinted>2020-06-12T06:25:55Z</cp:lastPrinted>
  <dcterms:created xsi:type="dcterms:W3CDTF">2011-02-02T15:21:43Z</dcterms:created>
  <dcterms:modified xsi:type="dcterms:W3CDTF">2022-07-19T13:42:50Z</dcterms:modified>
  <cp:category/>
  <cp:version/>
  <cp:contentType/>
  <cp:contentStatus/>
</cp:coreProperties>
</file>